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5 DF OK" sheetId="1" r:id="rId1"/>
  </sheets>
  <definedNames>
    <definedName name="_xlnm.Print_Area" localSheetId="0">'FORMATO 5 DF OK'!$B$1:$J$76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J76" i="1" s="1"/>
  <c r="H76" i="1"/>
  <c r="E76" i="1"/>
  <c r="J74" i="1"/>
  <c r="I74" i="1"/>
  <c r="G74" i="1"/>
  <c r="G76" i="1" s="1"/>
  <c r="J70" i="1"/>
  <c r="I69" i="1"/>
  <c r="J69" i="1" s="1"/>
  <c r="G69" i="1"/>
  <c r="H68" i="1"/>
  <c r="G68" i="1"/>
  <c r="E68" i="1"/>
  <c r="J67" i="1"/>
  <c r="J64" i="1"/>
  <c r="J63" i="1"/>
  <c r="J62" i="1"/>
  <c r="J61" i="1"/>
  <c r="G60" i="1"/>
  <c r="E60" i="1"/>
  <c r="J60" i="1" s="1"/>
  <c r="J59" i="1"/>
  <c r="I59" i="1"/>
  <c r="G59" i="1"/>
  <c r="J58" i="1"/>
  <c r="G58" i="1"/>
  <c r="J57" i="1"/>
  <c r="G57" i="1"/>
  <c r="I56" i="1"/>
  <c r="J56" i="1" s="1"/>
  <c r="G56" i="1"/>
  <c r="H55" i="1"/>
  <c r="I55" i="1" s="1"/>
  <c r="J55" i="1" s="1"/>
  <c r="E55" i="1"/>
  <c r="G55" i="1" s="1"/>
  <c r="I54" i="1"/>
  <c r="J54" i="1" s="1"/>
  <c r="G54" i="1"/>
  <c r="J53" i="1"/>
  <c r="I53" i="1"/>
  <c r="G53" i="1"/>
  <c r="I52" i="1"/>
  <c r="J52" i="1" s="1"/>
  <c r="G52" i="1"/>
  <c r="J51" i="1"/>
  <c r="I51" i="1"/>
  <c r="G51" i="1"/>
  <c r="I50" i="1"/>
  <c r="J50" i="1" s="1"/>
  <c r="G50" i="1"/>
  <c r="J49" i="1"/>
  <c r="I49" i="1"/>
  <c r="G49" i="1"/>
  <c r="I48" i="1"/>
  <c r="J48" i="1" s="1"/>
  <c r="G48" i="1"/>
  <c r="J47" i="1"/>
  <c r="I47" i="1"/>
  <c r="G47" i="1"/>
  <c r="I46" i="1"/>
  <c r="I66" i="1" s="1"/>
  <c r="H46" i="1"/>
  <c r="G46" i="1"/>
  <c r="G66" i="1" s="1"/>
  <c r="E46" i="1"/>
  <c r="I40" i="1"/>
  <c r="J40" i="1" s="1"/>
  <c r="H40" i="1"/>
  <c r="G40" i="1"/>
  <c r="J39" i="1"/>
  <c r="G39" i="1"/>
  <c r="I38" i="1"/>
  <c r="J38" i="1" s="1"/>
  <c r="H38" i="1"/>
  <c r="G38" i="1"/>
  <c r="E38" i="1"/>
  <c r="J37" i="1"/>
  <c r="J36" i="1" s="1"/>
  <c r="I37" i="1"/>
  <c r="G37" i="1"/>
  <c r="G36" i="1" s="1"/>
  <c r="I36" i="1"/>
  <c r="E36" i="1"/>
  <c r="J35" i="1"/>
  <c r="G35" i="1"/>
  <c r="I34" i="1"/>
  <c r="J34" i="1" s="1"/>
  <c r="G34" i="1"/>
  <c r="J33" i="1"/>
  <c r="I33" i="1"/>
  <c r="G33" i="1"/>
  <c r="I32" i="1"/>
  <c r="J32" i="1" s="1"/>
  <c r="G32" i="1"/>
  <c r="J31" i="1"/>
  <c r="I31" i="1"/>
  <c r="G31" i="1"/>
  <c r="I30" i="1"/>
  <c r="J30" i="1" s="1"/>
  <c r="G30" i="1"/>
  <c r="H29" i="1"/>
  <c r="I29" i="1" s="1"/>
  <c r="J29" i="1" s="1"/>
  <c r="E29" i="1"/>
  <c r="G29" i="1" s="1"/>
  <c r="I28" i="1"/>
  <c r="J28" i="1" s="1"/>
  <c r="G28" i="1"/>
  <c r="J27" i="1"/>
  <c r="I27" i="1"/>
  <c r="G27" i="1"/>
  <c r="J26" i="1"/>
  <c r="G26" i="1"/>
  <c r="J25" i="1"/>
  <c r="G25" i="1"/>
  <c r="J24" i="1"/>
  <c r="G24" i="1"/>
  <c r="I23" i="1"/>
  <c r="J23" i="1" s="1"/>
  <c r="G23" i="1"/>
  <c r="J22" i="1"/>
  <c r="G22" i="1"/>
  <c r="J21" i="1"/>
  <c r="I21" i="1"/>
  <c r="G21" i="1"/>
  <c r="I20" i="1"/>
  <c r="J20" i="1" s="1"/>
  <c r="G20" i="1"/>
  <c r="J19" i="1"/>
  <c r="I19" i="1"/>
  <c r="G19" i="1"/>
  <c r="I18" i="1"/>
  <c r="J18" i="1" s="1"/>
  <c r="G18" i="1"/>
  <c r="H17" i="1"/>
  <c r="I17" i="1" s="1"/>
  <c r="J17" i="1" s="1"/>
  <c r="E17" i="1"/>
  <c r="G17" i="1" s="1"/>
  <c r="J16" i="1"/>
  <c r="G16" i="1"/>
  <c r="I15" i="1"/>
  <c r="J15" i="1" s="1"/>
  <c r="G15" i="1"/>
  <c r="J14" i="1"/>
  <c r="I14" i="1"/>
  <c r="G14" i="1"/>
  <c r="I13" i="1"/>
  <c r="J13" i="1" s="1"/>
  <c r="G13" i="1"/>
  <c r="J12" i="1"/>
  <c r="I12" i="1"/>
  <c r="G12" i="1"/>
  <c r="I10" i="1"/>
  <c r="G10" i="1"/>
  <c r="G42" i="1" s="1"/>
  <c r="G71" i="1" s="1"/>
  <c r="I42" i="1" l="1"/>
  <c r="E42" i="1"/>
  <c r="H42" i="1"/>
  <c r="E66" i="1"/>
  <c r="J66" i="1" s="1"/>
  <c r="H66" i="1"/>
  <c r="J10" i="1"/>
  <c r="J46" i="1"/>
  <c r="I68" i="1"/>
  <c r="J68" i="1" s="1"/>
  <c r="E71" i="1" l="1"/>
  <c r="H71" i="1"/>
  <c r="I71" i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<sst xmlns="http://schemas.openxmlformats.org/spreadsheetml/2006/main" count="75" uniqueCount="75">
  <si>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</si>
  <si>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</si>
  <si>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</si>
  <si>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Diciembre de 2021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</si>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</sst>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" fontId="5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82"/>
  <sheetViews>
    <sheetView showGridLines="0" tabSelected="1" zoomScale="145" zoomScaleNormal="145" workbookViewId="0">
      <selection activeCell="C16" sqref="C16:D16"/>
    </sheetView>
  </sheetViews>
  <sheetFormatPr baseColWidth="10" defaultColWidth="0" defaultRowHeight="14.25" zeroHeight="1" x14ac:dyDescent="0.2"/>
  <cols>
    <col min="1" max="2" width="2.7109375" style="2" customWidth="1"/>
    <col min="3" max="3" width="2.7109375" style="58" customWidth="1"/>
    <col min="4" max="4" width="50.7109375" style="58" customWidth="1"/>
    <col min="5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12.7109375" style="2" customWidth="1"/>
    <col min="12" max="12" width="14.7109375" style="2" customWidth="1"/>
    <col min="13" max="13" width="12.7109375" style="2" customWidth="1"/>
    <col min="14" max="14" width="14.7109375" style="2" customWidth="1"/>
    <col min="15" max="15" width="2.7109375" style="2" customWidth="1"/>
    <col min="16" max="17" width="11.42578125" style="2" hidden="1" customWidth="1"/>
    <col min="18" max="260" width="11.42578125" style="2" hidden="1"/>
    <col min="261" max="263" width="2.7109375" style="2" customWidth="1"/>
    <col min="264" max="264" width="50.7109375" style="2" customWidth="1"/>
    <col min="265" max="267" width="12.7109375" style="2" customWidth="1"/>
    <col min="268" max="268" width="14.7109375" style="2" customWidth="1"/>
    <col min="269" max="269" width="12.7109375" style="2" customWidth="1"/>
    <col min="270" max="270" width="14.7109375" style="2" customWidth="1"/>
    <col min="271" max="271" width="2.7109375" style="2" customWidth="1"/>
    <col min="272" max="273" width="11.42578125" style="2" hidden="1" customWidth="1"/>
    <col min="274" max="516" width="11.42578125" style="2" hidden="1"/>
    <col min="517" max="519" width="2.7109375" style="2" customWidth="1"/>
    <col min="520" max="520" width="50.7109375" style="2" customWidth="1"/>
    <col min="521" max="523" width="12.7109375" style="2" customWidth="1"/>
    <col min="524" max="524" width="14.7109375" style="2" customWidth="1"/>
    <col min="525" max="525" width="12.7109375" style="2" customWidth="1"/>
    <col min="526" max="526" width="14.7109375" style="2" customWidth="1"/>
    <col min="527" max="527" width="2.7109375" style="2" customWidth="1"/>
    <col min="528" max="529" width="11.42578125" style="2" hidden="1" customWidth="1"/>
    <col min="530" max="772" width="11.42578125" style="2" hidden="1"/>
    <col min="773" max="775" width="2.7109375" style="2" customWidth="1"/>
    <col min="776" max="776" width="50.7109375" style="2" customWidth="1"/>
    <col min="777" max="779" width="12.7109375" style="2" customWidth="1"/>
    <col min="780" max="780" width="14.7109375" style="2" customWidth="1"/>
    <col min="781" max="781" width="12.7109375" style="2" customWidth="1"/>
    <col min="782" max="782" width="14.7109375" style="2" customWidth="1"/>
    <col min="783" max="783" width="2.7109375" style="2" customWidth="1"/>
    <col min="784" max="785" width="11.42578125" style="2" hidden="1" customWidth="1"/>
    <col min="786" max="1028" width="11.42578125" style="2" hidden="1"/>
    <col min="1029" max="1031" width="2.7109375" style="2" customWidth="1"/>
    <col min="1032" max="1032" width="50.7109375" style="2" customWidth="1"/>
    <col min="1033" max="1035" width="12.7109375" style="2" customWidth="1"/>
    <col min="1036" max="1036" width="14.7109375" style="2" customWidth="1"/>
    <col min="1037" max="1037" width="12.7109375" style="2" customWidth="1"/>
    <col min="1038" max="1038" width="14.7109375" style="2" customWidth="1"/>
    <col min="1039" max="1039" width="2.7109375" style="2" customWidth="1"/>
    <col min="1040" max="1041" width="11.42578125" style="2" hidden="1" customWidth="1"/>
    <col min="1042" max="1284" width="11.42578125" style="2" hidden="1"/>
    <col min="1285" max="1287" width="2.7109375" style="2" customWidth="1"/>
    <col min="1288" max="1288" width="50.7109375" style="2" customWidth="1"/>
    <col min="1289" max="1291" width="12.7109375" style="2" customWidth="1"/>
    <col min="1292" max="1292" width="14.7109375" style="2" customWidth="1"/>
    <col min="1293" max="1293" width="12.7109375" style="2" customWidth="1"/>
    <col min="1294" max="1294" width="14.7109375" style="2" customWidth="1"/>
    <col min="1295" max="1295" width="2.7109375" style="2" customWidth="1"/>
    <col min="1296" max="1297" width="11.42578125" style="2" hidden="1" customWidth="1"/>
    <col min="1298" max="1540" width="11.42578125" style="2" hidden="1"/>
    <col min="1541" max="1543" width="2.7109375" style="2" customWidth="1"/>
    <col min="1544" max="1544" width="50.7109375" style="2" customWidth="1"/>
    <col min="1545" max="1547" width="12.7109375" style="2" customWidth="1"/>
    <col min="1548" max="1548" width="14.7109375" style="2" customWidth="1"/>
    <col min="1549" max="1549" width="12.7109375" style="2" customWidth="1"/>
    <col min="1550" max="1550" width="14.7109375" style="2" customWidth="1"/>
    <col min="1551" max="1551" width="2.7109375" style="2" customWidth="1"/>
    <col min="1552" max="1553" width="11.42578125" style="2" hidden="1" customWidth="1"/>
    <col min="1554" max="1796" width="11.42578125" style="2" hidden="1"/>
    <col min="1797" max="1799" width="2.7109375" style="2" customWidth="1"/>
    <col min="1800" max="1800" width="50.7109375" style="2" customWidth="1"/>
    <col min="1801" max="1803" width="12.7109375" style="2" customWidth="1"/>
    <col min="1804" max="1804" width="14.7109375" style="2" customWidth="1"/>
    <col min="1805" max="1805" width="12.7109375" style="2" customWidth="1"/>
    <col min="1806" max="1806" width="14.7109375" style="2" customWidth="1"/>
    <col min="1807" max="1807" width="2.7109375" style="2" customWidth="1"/>
    <col min="1808" max="1809" width="11.42578125" style="2" hidden="1" customWidth="1"/>
    <col min="1810" max="2052" width="11.42578125" style="2" hidden="1"/>
    <col min="2053" max="2055" width="2.7109375" style="2" customWidth="1"/>
    <col min="2056" max="2056" width="50.7109375" style="2" customWidth="1"/>
    <col min="2057" max="2059" width="12.7109375" style="2" customWidth="1"/>
    <col min="2060" max="2060" width="14.7109375" style="2" customWidth="1"/>
    <col min="2061" max="2061" width="12.7109375" style="2" customWidth="1"/>
    <col min="2062" max="2062" width="14.7109375" style="2" customWidth="1"/>
    <col min="2063" max="2063" width="2.7109375" style="2" customWidth="1"/>
    <col min="2064" max="2065" width="11.42578125" style="2" hidden="1" customWidth="1"/>
    <col min="2066" max="2308" width="11.42578125" style="2" hidden="1"/>
    <col min="2309" max="2311" width="2.7109375" style="2" customWidth="1"/>
    <col min="2312" max="2312" width="50.7109375" style="2" customWidth="1"/>
    <col min="2313" max="2315" width="12.7109375" style="2" customWidth="1"/>
    <col min="2316" max="2316" width="14.7109375" style="2" customWidth="1"/>
    <col min="2317" max="2317" width="12.7109375" style="2" customWidth="1"/>
    <col min="2318" max="2318" width="14.7109375" style="2" customWidth="1"/>
    <col min="2319" max="2319" width="2.7109375" style="2" customWidth="1"/>
    <col min="2320" max="2321" width="11.42578125" style="2" hidden="1" customWidth="1"/>
    <col min="2322" max="2564" width="11.42578125" style="2" hidden="1"/>
    <col min="2565" max="2567" width="2.7109375" style="2" customWidth="1"/>
    <col min="2568" max="2568" width="50.7109375" style="2" customWidth="1"/>
    <col min="2569" max="2571" width="12.7109375" style="2" customWidth="1"/>
    <col min="2572" max="2572" width="14.7109375" style="2" customWidth="1"/>
    <col min="2573" max="2573" width="12.7109375" style="2" customWidth="1"/>
    <col min="2574" max="2574" width="14.7109375" style="2" customWidth="1"/>
    <col min="2575" max="2575" width="2.7109375" style="2" customWidth="1"/>
    <col min="2576" max="2577" width="11.42578125" style="2" hidden="1" customWidth="1"/>
    <col min="2578" max="2820" width="11.42578125" style="2" hidden="1"/>
    <col min="2821" max="2823" width="2.7109375" style="2" customWidth="1"/>
    <col min="2824" max="2824" width="50.7109375" style="2" customWidth="1"/>
    <col min="2825" max="2827" width="12.7109375" style="2" customWidth="1"/>
    <col min="2828" max="2828" width="14.7109375" style="2" customWidth="1"/>
    <col min="2829" max="2829" width="12.7109375" style="2" customWidth="1"/>
    <col min="2830" max="2830" width="14.7109375" style="2" customWidth="1"/>
    <col min="2831" max="2831" width="2.7109375" style="2" customWidth="1"/>
    <col min="2832" max="2833" width="11.42578125" style="2" hidden="1" customWidth="1"/>
    <col min="2834" max="3076" width="11.42578125" style="2" hidden="1"/>
    <col min="3077" max="3079" width="2.7109375" style="2" customWidth="1"/>
    <col min="3080" max="3080" width="50.7109375" style="2" customWidth="1"/>
    <col min="3081" max="3083" width="12.7109375" style="2" customWidth="1"/>
    <col min="3084" max="3084" width="14.7109375" style="2" customWidth="1"/>
    <col min="3085" max="3085" width="12.7109375" style="2" customWidth="1"/>
    <col min="3086" max="3086" width="14.7109375" style="2" customWidth="1"/>
    <col min="3087" max="3087" width="2.7109375" style="2" customWidth="1"/>
    <col min="3088" max="3089" width="11.42578125" style="2" hidden="1" customWidth="1"/>
    <col min="3090" max="3332" width="11.42578125" style="2" hidden="1"/>
    <col min="3333" max="3335" width="2.7109375" style="2" customWidth="1"/>
    <col min="3336" max="3336" width="50.7109375" style="2" customWidth="1"/>
    <col min="3337" max="3339" width="12.7109375" style="2" customWidth="1"/>
    <col min="3340" max="3340" width="14.7109375" style="2" customWidth="1"/>
    <col min="3341" max="3341" width="12.7109375" style="2" customWidth="1"/>
    <col min="3342" max="3342" width="14.7109375" style="2" customWidth="1"/>
    <col min="3343" max="3343" width="2.7109375" style="2" customWidth="1"/>
    <col min="3344" max="3345" width="11.42578125" style="2" hidden="1" customWidth="1"/>
    <col min="3346" max="3588" width="11.42578125" style="2" hidden="1"/>
    <col min="3589" max="3591" width="2.7109375" style="2" customWidth="1"/>
    <col min="3592" max="3592" width="50.7109375" style="2" customWidth="1"/>
    <col min="3593" max="3595" width="12.7109375" style="2" customWidth="1"/>
    <col min="3596" max="3596" width="14.7109375" style="2" customWidth="1"/>
    <col min="3597" max="3597" width="12.7109375" style="2" customWidth="1"/>
    <col min="3598" max="3598" width="14.7109375" style="2" customWidth="1"/>
    <col min="3599" max="3599" width="2.7109375" style="2" customWidth="1"/>
    <col min="3600" max="3601" width="11.42578125" style="2" hidden="1" customWidth="1"/>
    <col min="3602" max="3844" width="11.42578125" style="2" hidden="1"/>
    <col min="3845" max="3847" width="2.7109375" style="2" customWidth="1"/>
    <col min="3848" max="3848" width="50.7109375" style="2" customWidth="1"/>
    <col min="3849" max="3851" width="12.7109375" style="2" customWidth="1"/>
    <col min="3852" max="3852" width="14.7109375" style="2" customWidth="1"/>
    <col min="3853" max="3853" width="12.7109375" style="2" customWidth="1"/>
    <col min="3854" max="3854" width="14.7109375" style="2" customWidth="1"/>
    <col min="3855" max="3855" width="2.7109375" style="2" customWidth="1"/>
    <col min="3856" max="3857" width="11.42578125" style="2" hidden="1" customWidth="1"/>
    <col min="3858" max="4100" width="11.42578125" style="2" hidden="1"/>
    <col min="4101" max="4103" width="2.7109375" style="2" customWidth="1"/>
    <col min="4104" max="4104" width="50.7109375" style="2" customWidth="1"/>
    <col min="4105" max="4107" width="12.7109375" style="2" customWidth="1"/>
    <col min="4108" max="4108" width="14.7109375" style="2" customWidth="1"/>
    <col min="4109" max="4109" width="12.7109375" style="2" customWidth="1"/>
    <col min="4110" max="4110" width="14.7109375" style="2" customWidth="1"/>
    <col min="4111" max="4111" width="2.7109375" style="2" customWidth="1"/>
    <col min="4112" max="4113" width="11.42578125" style="2" hidden="1" customWidth="1"/>
    <col min="4114" max="4356" width="11.42578125" style="2" hidden="1"/>
    <col min="4357" max="4359" width="2.7109375" style="2" customWidth="1"/>
    <col min="4360" max="4360" width="50.7109375" style="2" customWidth="1"/>
    <col min="4361" max="4363" width="12.7109375" style="2" customWidth="1"/>
    <col min="4364" max="4364" width="14.7109375" style="2" customWidth="1"/>
    <col min="4365" max="4365" width="12.7109375" style="2" customWidth="1"/>
    <col min="4366" max="4366" width="14.7109375" style="2" customWidth="1"/>
    <col min="4367" max="4367" width="2.7109375" style="2" customWidth="1"/>
    <col min="4368" max="4369" width="11.42578125" style="2" hidden="1" customWidth="1"/>
    <col min="4370" max="4612" width="11.42578125" style="2" hidden="1"/>
    <col min="4613" max="4615" width="2.7109375" style="2" customWidth="1"/>
    <col min="4616" max="4616" width="50.7109375" style="2" customWidth="1"/>
    <col min="4617" max="4619" width="12.7109375" style="2" customWidth="1"/>
    <col min="4620" max="4620" width="14.7109375" style="2" customWidth="1"/>
    <col min="4621" max="4621" width="12.7109375" style="2" customWidth="1"/>
    <col min="4622" max="4622" width="14.7109375" style="2" customWidth="1"/>
    <col min="4623" max="4623" width="2.7109375" style="2" customWidth="1"/>
    <col min="4624" max="4625" width="11.42578125" style="2" hidden="1" customWidth="1"/>
    <col min="4626" max="4868" width="11.42578125" style="2" hidden="1"/>
    <col min="4869" max="4871" width="2.7109375" style="2" customWidth="1"/>
    <col min="4872" max="4872" width="50.7109375" style="2" customWidth="1"/>
    <col min="4873" max="4875" width="12.7109375" style="2" customWidth="1"/>
    <col min="4876" max="4876" width="14.7109375" style="2" customWidth="1"/>
    <col min="4877" max="4877" width="12.7109375" style="2" customWidth="1"/>
    <col min="4878" max="4878" width="14.7109375" style="2" customWidth="1"/>
    <col min="4879" max="4879" width="2.7109375" style="2" customWidth="1"/>
    <col min="4880" max="4881" width="11.42578125" style="2" hidden="1" customWidth="1"/>
    <col min="4882" max="5124" width="11.42578125" style="2" hidden="1"/>
    <col min="5125" max="5127" width="2.7109375" style="2" customWidth="1"/>
    <col min="5128" max="5128" width="50.7109375" style="2" customWidth="1"/>
    <col min="5129" max="5131" width="12.7109375" style="2" customWidth="1"/>
    <col min="5132" max="5132" width="14.7109375" style="2" customWidth="1"/>
    <col min="5133" max="5133" width="12.7109375" style="2" customWidth="1"/>
    <col min="5134" max="5134" width="14.7109375" style="2" customWidth="1"/>
    <col min="5135" max="5135" width="2.7109375" style="2" customWidth="1"/>
    <col min="5136" max="5137" width="11.42578125" style="2" hidden="1" customWidth="1"/>
    <col min="5138" max="5380" width="11.42578125" style="2" hidden="1"/>
    <col min="5381" max="5383" width="2.7109375" style="2" customWidth="1"/>
    <col min="5384" max="5384" width="50.7109375" style="2" customWidth="1"/>
    <col min="5385" max="5387" width="12.7109375" style="2" customWidth="1"/>
    <col min="5388" max="5388" width="14.7109375" style="2" customWidth="1"/>
    <col min="5389" max="5389" width="12.7109375" style="2" customWidth="1"/>
    <col min="5390" max="5390" width="14.7109375" style="2" customWidth="1"/>
    <col min="5391" max="5391" width="2.7109375" style="2" customWidth="1"/>
    <col min="5392" max="5393" width="11.42578125" style="2" hidden="1" customWidth="1"/>
    <col min="5394" max="5636" width="11.42578125" style="2" hidden="1"/>
    <col min="5637" max="5639" width="2.7109375" style="2" customWidth="1"/>
    <col min="5640" max="5640" width="50.7109375" style="2" customWidth="1"/>
    <col min="5641" max="5643" width="12.7109375" style="2" customWidth="1"/>
    <col min="5644" max="5644" width="14.7109375" style="2" customWidth="1"/>
    <col min="5645" max="5645" width="12.7109375" style="2" customWidth="1"/>
    <col min="5646" max="5646" width="14.7109375" style="2" customWidth="1"/>
    <col min="5647" max="5647" width="2.7109375" style="2" customWidth="1"/>
    <col min="5648" max="5649" width="11.42578125" style="2" hidden="1" customWidth="1"/>
    <col min="5650" max="5892" width="11.42578125" style="2" hidden="1"/>
    <col min="5893" max="5895" width="2.7109375" style="2" customWidth="1"/>
    <col min="5896" max="5896" width="50.7109375" style="2" customWidth="1"/>
    <col min="5897" max="5899" width="12.7109375" style="2" customWidth="1"/>
    <col min="5900" max="5900" width="14.7109375" style="2" customWidth="1"/>
    <col min="5901" max="5901" width="12.7109375" style="2" customWidth="1"/>
    <col min="5902" max="5902" width="14.7109375" style="2" customWidth="1"/>
    <col min="5903" max="5903" width="2.7109375" style="2" customWidth="1"/>
    <col min="5904" max="5905" width="11.42578125" style="2" hidden="1" customWidth="1"/>
    <col min="5906" max="6148" width="11.42578125" style="2" hidden="1"/>
    <col min="6149" max="6151" width="2.7109375" style="2" customWidth="1"/>
    <col min="6152" max="6152" width="50.7109375" style="2" customWidth="1"/>
    <col min="6153" max="6155" width="12.7109375" style="2" customWidth="1"/>
    <col min="6156" max="6156" width="14.7109375" style="2" customWidth="1"/>
    <col min="6157" max="6157" width="12.7109375" style="2" customWidth="1"/>
    <col min="6158" max="6158" width="14.7109375" style="2" customWidth="1"/>
    <col min="6159" max="6159" width="2.7109375" style="2" customWidth="1"/>
    <col min="6160" max="6161" width="11.42578125" style="2" hidden="1" customWidth="1"/>
    <col min="6162" max="6404" width="11.42578125" style="2" hidden="1"/>
    <col min="6405" max="6407" width="2.7109375" style="2" customWidth="1"/>
    <col min="6408" max="6408" width="50.7109375" style="2" customWidth="1"/>
    <col min="6409" max="6411" width="12.7109375" style="2" customWidth="1"/>
    <col min="6412" max="6412" width="14.7109375" style="2" customWidth="1"/>
    <col min="6413" max="6413" width="12.7109375" style="2" customWidth="1"/>
    <col min="6414" max="6414" width="14.7109375" style="2" customWidth="1"/>
    <col min="6415" max="6415" width="2.7109375" style="2" customWidth="1"/>
    <col min="6416" max="6417" width="11.42578125" style="2" hidden="1" customWidth="1"/>
    <col min="6418" max="6660" width="11.42578125" style="2" hidden="1"/>
    <col min="6661" max="6663" width="2.7109375" style="2" customWidth="1"/>
    <col min="6664" max="6664" width="50.7109375" style="2" customWidth="1"/>
    <col min="6665" max="6667" width="12.7109375" style="2" customWidth="1"/>
    <col min="6668" max="6668" width="14.7109375" style="2" customWidth="1"/>
    <col min="6669" max="6669" width="12.7109375" style="2" customWidth="1"/>
    <col min="6670" max="6670" width="14.7109375" style="2" customWidth="1"/>
    <col min="6671" max="6671" width="2.7109375" style="2" customWidth="1"/>
    <col min="6672" max="6673" width="11.42578125" style="2" hidden="1" customWidth="1"/>
    <col min="6674" max="6916" width="11.42578125" style="2" hidden="1"/>
    <col min="6917" max="6919" width="2.7109375" style="2" customWidth="1"/>
    <col min="6920" max="6920" width="50.7109375" style="2" customWidth="1"/>
    <col min="6921" max="6923" width="12.7109375" style="2" customWidth="1"/>
    <col min="6924" max="6924" width="14.7109375" style="2" customWidth="1"/>
    <col min="6925" max="6925" width="12.7109375" style="2" customWidth="1"/>
    <col min="6926" max="6926" width="14.7109375" style="2" customWidth="1"/>
    <col min="6927" max="6927" width="2.7109375" style="2" customWidth="1"/>
    <col min="6928" max="6929" width="11.42578125" style="2" hidden="1" customWidth="1"/>
    <col min="6930" max="7172" width="11.42578125" style="2" hidden="1"/>
    <col min="7173" max="7175" width="2.7109375" style="2" customWidth="1"/>
    <col min="7176" max="7176" width="50.7109375" style="2" customWidth="1"/>
    <col min="7177" max="7179" width="12.7109375" style="2" customWidth="1"/>
    <col min="7180" max="7180" width="14.7109375" style="2" customWidth="1"/>
    <col min="7181" max="7181" width="12.7109375" style="2" customWidth="1"/>
    <col min="7182" max="7182" width="14.7109375" style="2" customWidth="1"/>
    <col min="7183" max="7183" width="2.7109375" style="2" customWidth="1"/>
    <col min="7184" max="7185" width="11.42578125" style="2" hidden="1" customWidth="1"/>
    <col min="7186" max="7428" width="11.42578125" style="2" hidden="1"/>
    <col min="7429" max="7431" width="2.7109375" style="2" customWidth="1"/>
    <col min="7432" max="7432" width="50.7109375" style="2" customWidth="1"/>
    <col min="7433" max="7435" width="12.7109375" style="2" customWidth="1"/>
    <col min="7436" max="7436" width="14.7109375" style="2" customWidth="1"/>
    <col min="7437" max="7437" width="12.7109375" style="2" customWidth="1"/>
    <col min="7438" max="7438" width="14.7109375" style="2" customWidth="1"/>
    <col min="7439" max="7439" width="2.7109375" style="2" customWidth="1"/>
    <col min="7440" max="7441" width="11.42578125" style="2" hidden="1" customWidth="1"/>
    <col min="7442" max="7684" width="11.42578125" style="2" hidden="1"/>
    <col min="7685" max="7687" width="2.7109375" style="2" customWidth="1"/>
    <col min="7688" max="7688" width="50.7109375" style="2" customWidth="1"/>
    <col min="7689" max="7691" width="12.7109375" style="2" customWidth="1"/>
    <col min="7692" max="7692" width="14.7109375" style="2" customWidth="1"/>
    <col min="7693" max="7693" width="12.7109375" style="2" customWidth="1"/>
    <col min="7694" max="7694" width="14.7109375" style="2" customWidth="1"/>
    <col min="7695" max="7695" width="2.7109375" style="2" customWidth="1"/>
    <col min="7696" max="7697" width="11.42578125" style="2" hidden="1" customWidth="1"/>
    <col min="7698" max="7940" width="11.42578125" style="2" hidden="1"/>
    <col min="7941" max="7943" width="2.7109375" style="2" customWidth="1"/>
    <col min="7944" max="7944" width="50.7109375" style="2" customWidth="1"/>
    <col min="7945" max="7947" width="12.7109375" style="2" customWidth="1"/>
    <col min="7948" max="7948" width="14.7109375" style="2" customWidth="1"/>
    <col min="7949" max="7949" width="12.7109375" style="2" customWidth="1"/>
    <col min="7950" max="7950" width="14.7109375" style="2" customWidth="1"/>
    <col min="7951" max="7951" width="2.7109375" style="2" customWidth="1"/>
    <col min="7952" max="7953" width="11.42578125" style="2" hidden="1" customWidth="1"/>
    <col min="7954" max="8196" width="11.42578125" style="2" hidden="1"/>
    <col min="8197" max="8199" width="2.7109375" style="2" customWidth="1"/>
    <col min="8200" max="8200" width="50.7109375" style="2" customWidth="1"/>
    <col min="8201" max="8203" width="12.7109375" style="2" customWidth="1"/>
    <col min="8204" max="8204" width="14.7109375" style="2" customWidth="1"/>
    <col min="8205" max="8205" width="12.7109375" style="2" customWidth="1"/>
    <col min="8206" max="8206" width="14.7109375" style="2" customWidth="1"/>
    <col min="8207" max="8207" width="2.7109375" style="2" customWidth="1"/>
    <col min="8208" max="8209" width="11.42578125" style="2" hidden="1" customWidth="1"/>
    <col min="8210" max="8452" width="11.42578125" style="2" hidden="1"/>
    <col min="8453" max="8455" width="2.7109375" style="2" customWidth="1"/>
    <col min="8456" max="8456" width="50.7109375" style="2" customWidth="1"/>
    <col min="8457" max="8459" width="12.7109375" style="2" customWidth="1"/>
    <col min="8460" max="8460" width="14.7109375" style="2" customWidth="1"/>
    <col min="8461" max="8461" width="12.7109375" style="2" customWidth="1"/>
    <col min="8462" max="8462" width="14.7109375" style="2" customWidth="1"/>
    <col min="8463" max="8463" width="2.7109375" style="2" customWidth="1"/>
    <col min="8464" max="8465" width="11.42578125" style="2" hidden="1" customWidth="1"/>
    <col min="8466" max="8708" width="11.42578125" style="2" hidden="1"/>
    <col min="8709" max="8711" width="2.7109375" style="2" customWidth="1"/>
    <col min="8712" max="8712" width="50.7109375" style="2" customWidth="1"/>
    <col min="8713" max="8715" width="12.7109375" style="2" customWidth="1"/>
    <col min="8716" max="8716" width="14.7109375" style="2" customWidth="1"/>
    <col min="8717" max="8717" width="12.7109375" style="2" customWidth="1"/>
    <col min="8718" max="8718" width="14.7109375" style="2" customWidth="1"/>
    <col min="8719" max="8719" width="2.7109375" style="2" customWidth="1"/>
    <col min="8720" max="8721" width="11.42578125" style="2" hidden="1" customWidth="1"/>
    <col min="8722" max="8964" width="11.42578125" style="2" hidden="1"/>
    <col min="8965" max="8967" width="2.7109375" style="2" customWidth="1"/>
    <col min="8968" max="8968" width="50.7109375" style="2" customWidth="1"/>
    <col min="8969" max="8971" width="12.7109375" style="2" customWidth="1"/>
    <col min="8972" max="8972" width="14.7109375" style="2" customWidth="1"/>
    <col min="8973" max="8973" width="12.7109375" style="2" customWidth="1"/>
    <col min="8974" max="8974" width="14.7109375" style="2" customWidth="1"/>
    <col min="8975" max="8975" width="2.7109375" style="2" customWidth="1"/>
    <col min="8976" max="8977" width="11.42578125" style="2" hidden="1" customWidth="1"/>
    <col min="8978" max="9220" width="11.42578125" style="2" hidden="1"/>
    <col min="9221" max="9223" width="2.7109375" style="2" customWidth="1"/>
    <col min="9224" max="9224" width="50.7109375" style="2" customWidth="1"/>
    <col min="9225" max="9227" width="12.7109375" style="2" customWidth="1"/>
    <col min="9228" max="9228" width="14.7109375" style="2" customWidth="1"/>
    <col min="9229" max="9229" width="12.7109375" style="2" customWidth="1"/>
    <col min="9230" max="9230" width="14.7109375" style="2" customWidth="1"/>
    <col min="9231" max="9231" width="2.7109375" style="2" customWidth="1"/>
    <col min="9232" max="9233" width="11.42578125" style="2" hidden="1" customWidth="1"/>
    <col min="9234" max="9476" width="11.42578125" style="2" hidden="1"/>
    <col min="9477" max="9479" width="2.7109375" style="2" customWidth="1"/>
    <col min="9480" max="9480" width="50.7109375" style="2" customWidth="1"/>
    <col min="9481" max="9483" width="12.7109375" style="2" customWidth="1"/>
    <col min="9484" max="9484" width="14.7109375" style="2" customWidth="1"/>
    <col min="9485" max="9485" width="12.7109375" style="2" customWidth="1"/>
    <col min="9486" max="9486" width="14.7109375" style="2" customWidth="1"/>
    <col min="9487" max="9487" width="2.7109375" style="2" customWidth="1"/>
    <col min="9488" max="9489" width="11.42578125" style="2" hidden="1" customWidth="1"/>
    <col min="9490" max="9732" width="11.42578125" style="2" hidden="1"/>
    <col min="9733" max="9735" width="2.7109375" style="2" customWidth="1"/>
    <col min="9736" max="9736" width="50.7109375" style="2" customWidth="1"/>
    <col min="9737" max="9739" width="12.7109375" style="2" customWidth="1"/>
    <col min="9740" max="9740" width="14.7109375" style="2" customWidth="1"/>
    <col min="9741" max="9741" width="12.7109375" style="2" customWidth="1"/>
    <col min="9742" max="9742" width="14.7109375" style="2" customWidth="1"/>
    <col min="9743" max="9743" width="2.7109375" style="2" customWidth="1"/>
    <col min="9744" max="9745" width="11.42578125" style="2" hidden="1" customWidth="1"/>
    <col min="9746" max="9988" width="11.42578125" style="2" hidden="1"/>
    <col min="9989" max="9991" width="2.7109375" style="2" customWidth="1"/>
    <col min="9992" max="9992" width="50.7109375" style="2" customWidth="1"/>
    <col min="9993" max="9995" width="12.7109375" style="2" customWidth="1"/>
    <col min="9996" max="9996" width="14.7109375" style="2" customWidth="1"/>
    <col min="9997" max="9997" width="12.7109375" style="2" customWidth="1"/>
    <col min="9998" max="9998" width="14.7109375" style="2" customWidth="1"/>
    <col min="9999" max="9999" width="2.7109375" style="2" customWidth="1"/>
    <col min="10000" max="10001" width="11.42578125" style="2" hidden="1" customWidth="1"/>
    <col min="10002" max="10244" width="11.42578125" style="2" hidden="1"/>
    <col min="10245" max="10247" width="2.7109375" style="2" customWidth="1"/>
    <col min="10248" max="10248" width="50.7109375" style="2" customWidth="1"/>
    <col min="10249" max="10251" width="12.7109375" style="2" customWidth="1"/>
    <col min="10252" max="10252" width="14.7109375" style="2" customWidth="1"/>
    <col min="10253" max="10253" width="12.7109375" style="2" customWidth="1"/>
    <col min="10254" max="10254" width="14.7109375" style="2" customWidth="1"/>
    <col min="10255" max="10255" width="2.7109375" style="2" customWidth="1"/>
    <col min="10256" max="10257" width="11.42578125" style="2" hidden="1" customWidth="1"/>
    <col min="10258" max="10500" width="11.42578125" style="2" hidden="1"/>
    <col min="10501" max="10503" width="2.7109375" style="2" customWidth="1"/>
    <col min="10504" max="10504" width="50.7109375" style="2" customWidth="1"/>
    <col min="10505" max="10507" width="12.7109375" style="2" customWidth="1"/>
    <col min="10508" max="10508" width="14.7109375" style="2" customWidth="1"/>
    <col min="10509" max="10509" width="12.7109375" style="2" customWidth="1"/>
    <col min="10510" max="10510" width="14.7109375" style="2" customWidth="1"/>
    <col min="10511" max="10511" width="2.7109375" style="2" customWidth="1"/>
    <col min="10512" max="10513" width="11.42578125" style="2" hidden="1" customWidth="1"/>
    <col min="10514" max="10756" width="11.42578125" style="2" hidden="1"/>
    <col min="10757" max="10759" width="2.7109375" style="2" customWidth="1"/>
    <col min="10760" max="10760" width="50.7109375" style="2" customWidth="1"/>
    <col min="10761" max="10763" width="12.7109375" style="2" customWidth="1"/>
    <col min="10764" max="10764" width="14.7109375" style="2" customWidth="1"/>
    <col min="10765" max="10765" width="12.7109375" style="2" customWidth="1"/>
    <col min="10766" max="10766" width="14.7109375" style="2" customWidth="1"/>
    <col min="10767" max="10767" width="2.7109375" style="2" customWidth="1"/>
    <col min="10768" max="10769" width="11.42578125" style="2" hidden="1" customWidth="1"/>
    <col min="10770" max="11012" width="11.42578125" style="2" hidden="1"/>
    <col min="11013" max="11015" width="2.7109375" style="2" customWidth="1"/>
    <col min="11016" max="11016" width="50.7109375" style="2" customWidth="1"/>
    <col min="11017" max="11019" width="12.7109375" style="2" customWidth="1"/>
    <col min="11020" max="11020" width="14.7109375" style="2" customWidth="1"/>
    <col min="11021" max="11021" width="12.7109375" style="2" customWidth="1"/>
    <col min="11022" max="11022" width="14.7109375" style="2" customWidth="1"/>
    <col min="11023" max="11023" width="2.7109375" style="2" customWidth="1"/>
    <col min="11024" max="11025" width="11.42578125" style="2" hidden="1" customWidth="1"/>
    <col min="11026" max="11268" width="11.42578125" style="2" hidden="1"/>
    <col min="11269" max="11271" width="2.7109375" style="2" customWidth="1"/>
    <col min="11272" max="11272" width="50.7109375" style="2" customWidth="1"/>
    <col min="11273" max="11275" width="12.7109375" style="2" customWidth="1"/>
    <col min="11276" max="11276" width="14.7109375" style="2" customWidth="1"/>
    <col min="11277" max="11277" width="12.7109375" style="2" customWidth="1"/>
    <col min="11278" max="11278" width="14.7109375" style="2" customWidth="1"/>
    <col min="11279" max="11279" width="2.7109375" style="2" customWidth="1"/>
    <col min="11280" max="11281" width="11.42578125" style="2" hidden="1" customWidth="1"/>
    <col min="11282" max="11524" width="11.42578125" style="2" hidden="1"/>
    <col min="11525" max="11527" width="2.7109375" style="2" customWidth="1"/>
    <col min="11528" max="11528" width="50.7109375" style="2" customWidth="1"/>
    <col min="11529" max="11531" width="12.7109375" style="2" customWidth="1"/>
    <col min="11532" max="11532" width="14.7109375" style="2" customWidth="1"/>
    <col min="11533" max="11533" width="12.7109375" style="2" customWidth="1"/>
    <col min="11534" max="11534" width="14.7109375" style="2" customWidth="1"/>
    <col min="11535" max="11535" width="2.7109375" style="2" customWidth="1"/>
    <col min="11536" max="11537" width="11.42578125" style="2" hidden="1" customWidth="1"/>
    <col min="11538" max="11780" width="11.42578125" style="2" hidden="1"/>
    <col min="11781" max="11783" width="2.7109375" style="2" customWidth="1"/>
    <col min="11784" max="11784" width="50.7109375" style="2" customWidth="1"/>
    <col min="11785" max="11787" width="12.7109375" style="2" customWidth="1"/>
    <col min="11788" max="11788" width="14.7109375" style="2" customWidth="1"/>
    <col min="11789" max="11789" width="12.7109375" style="2" customWidth="1"/>
    <col min="11790" max="11790" width="14.7109375" style="2" customWidth="1"/>
    <col min="11791" max="11791" width="2.7109375" style="2" customWidth="1"/>
    <col min="11792" max="11793" width="11.42578125" style="2" hidden="1" customWidth="1"/>
    <col min="11794" max="12036" width="11.42578125" style="2" hidden="1"/>
    <col min="12037" max="12039" width="2.7109375" style="2" customWidth="1"/>
    <col min="12040" max="12040" width="50.7109375" style="2" customWidth="1"/>
    <col min="12041" max="12043" width="12.7109375" style="2" customWidth="1"/>
    <col min="12044" max="12044" width="14.7109375" style="2" customWidth="1"/>
    <col min="12045" max="12045" width="12.7109375" style="2" customWidth="1"/>
    <col min="12046" max="12046" width="14.7109375" style="2" customWidth="1"/>
    <col min="12047" max="12047" width="2.7109375" style="2" customWidth="1"/>
    <col min="12048" max="12049" width="11.42578125" style="2" hidden="1" customWidth="1"/>
    <col min="12050" max="12292" width="11.42578125" style="2" hidden="1"/>
    <col min="12293" max="12295" width="2.7109375" style="2" customWidth="1"/>
    <col min="12296" max="12296" width="50.7109375" style="2" customWidth="1"/>
    <col min="12297" max="12299" width="12.7109375" style="2" customWidth="1"/>
    <col min="12300" max="12300" width="14.7109375" style="2" customWidth="1"/>
    <col min="12301" max="12301" width="12.7109375" style="2" customWidth="1"/>
    <col min="12302" max="12302" width="14.7109375" style="2" customWidth="1"/>
    <col min="12303" max="12303" width="2.7109375" style="2" customWidth="1"/>
    <col min="12304" max="12305" width="11.42578125" style="2" hidden="1" customWidth="1"/>
    <col min="12306" max="12548" width="11.42578125" style="2" hidden="1"/>
    <col min="12549" max="12551" width="2.7109375" style="2" customWidth="1"/>
    <col min="12552" max="12552" width="50.7109375" style="2" customWidth="1"/>
    <col min="12553" max="12555" width="12.7109375" style="2" customWidth="1"/>
    <col min="12556" max="12556" width="14.7109375" style="2" customWidth="1"/>
    <col min="12557" max="12557" width="12.7109375" style="2" customWidth="1"/>
    <col min="12558" max="12558" width="14.7109375" style="2" customWidth="1"/>
    <col min="12559" max="12559" width="2.7109375" style="2" customWidth="1"/>
    <col min="12560" max="12561" width="11.42578125" style="2" hidden="1" customWidth="1"/>
    <col min="12562" max="12804" width="11.42578125" style="2" hidden="1"/>
    <col min="12805" max="12807" width="2.7109375" style="2" customWidth="1"/>
    <col min="12808" max="12808" width="50.7109375" style="2" customWidth="1"/>
    <col min="12809" max="12811" width="12.7109375" style="2" customWidth="1"/>
    <col min="12812" max="12812" width="14.7109375" style="2" customWidth="1"/>
    <col min="12813" max="12813" width="12.7109375" style="2" customWidth="1"/>
    <col min="12814" max="12814" width="14.7109375" style="2" customWidth="1"/>
    <col min="12815" max="12815" width="2.7109375" style="2" customWidth="1"/>
    <col min="12816" max="12817" width="11.42578125" style="2" hidden="1" customWidth="1"/>
    <col min="12818" max="13060" width="11.42578125" style="2" hidden="1"/>
    <col min="13061" max="13063" width="2.7109375" style="2" customWidth="1"/>
    <col min="13064" max="13064" width="50.7109375" style="2" customWidth="1"/>
    <col min="13065" max="13067" width="12.7109375" style="2" customWidth="1"/>
    <col min="13068" max="13068" width="14.7109375" style="2" customWidth="1"/>
    <col min="13069" max="13069" width="12.7109375" style="2" customWidth="1"/>
    <col min="13070" max="13070" width="14.7109375" style="2" customWidth="1"/>
    <col min="13071" max="13071" width="2.7109375" style="2" customWidth="1"/>
    <col min="13072" max="13073" width="11.42578125" style="2" hidden="1" customWidth="1"/>
    <col min="13074" max="13316" width="11.42578125" style="2" hidden="1"/>
    <col min="13317" max="13319" width="2.7109375" style="2" customWidth="1"/>
    <col min="13320" max="13320" width="50.7109375" style="2" customWidth="1"/>
    <col min="13321" max="13323" width="12.7109375" style="2" customWidth="1"/>
    <col min="13324" max="13324" width="14.7109375" style="2" customWidth="1"/>
    <col min="13325" max="13325" width="12.7109375" style="2" customWidth="1"/>
    <col min="13326" max="13326" width="14.7109375" style="2" customWidth="1"/>
    <col min="13327" max="13327" width="2.7109375" style="2" customWidth="1"/>
    <col min="13328" max="13329" width="11.42578125" style="2" hidden="1" customWidth="1"/>
    <col min="13330" max="13572" width="11.42578125" style="2" hidden="1"/>
    <col min="13573" max="13575" width="2.7109375" style="2" customWidth="1"/>
    <col min="13576" max="13576" width="50.7109375" style="2" customWidth="1"/>
    <col min="13577" max="13579" width="12.7109375" style="2" customWidth="1"/>
    <col min="13580" max="13580" width="14.7109375" style="2" customWidth="1"/>
    <col min="13581" max="13581" width="12.7109375" style="2" customWidth="1"/>
    <col min="13582" max="13582" width="14.7109375" style="2" customWidth="1"/>
    <col min="13583" max="13583" width="2.7109375" style="2" customWidth="1"/>
    <col min="13584" max="13585" width="11.42578125" style="2" hidden="1" customWidth="1"/>
    <col min="13586" max="13828" width="11.42578125" style="2" hidden="1"/>
    <col min="13829" max="13831" width="2.7109375" style="2" customWidth="1"/>
    <col min="13832" max="13832" width="50.7109375" style="2" customWidth="1"/>
    <col min="13833" max="13835" width="12.7109375" style="2" customWidth="1"/>
    <col min="13836" max="13836" width="14.7109375" style="2" customWidth="1"/>
    <col min="13837" max="13837" width="12.7109375" style="2" customWidth="1"/>
    <col min="13838" max="13838" width="14.7109375" style="2" customWidth="1"/>
    <col min="13839" max="13839" width="2.7109375" style="2" customWidth="1"/>
    <col min="13840" max="13841" width="11.42578125" style="2" hidden="1" customWidth="1"/>
    <col min="13842" max="14084" width="11.42578125" style="2" hidden="1"/>
    <col min="14085" max="14087" width="2.7109375" style="2" customWidth="1"/>
    <col min="14088" max="14088" width="50.7109375" style="2" customWidth="1"/>
    <col min="14089" max="14091" width="12.7109375" style="2" customWidth="1"/>
    <col min="14092" max="14092" width="14.7109375" style="2" customWidth="1"/>
    <col min="14093" max="14093" width="12.7109375" style="2" customWidth="1"/>
    <col min="14094" max="14094" width="14.7109375" style="2" customWidth="1"/>
    <col min="14095" max="14095" width="2.7109375" style="2" customWidth="1"/>
    <col min="14096" max="14097" width="11.42578125" style="2" hidden="1" customWidth="1"/>
    <col min="14098" max="14340" width="11.42578125" style="2" hidden="1"/>
    <col min="14341" max="14343" width="2.7109375" style="2" customWidth="1"/>
    <col min="14344" max="14344" width="50.7109375" style="2" customWidth="1"/>
    <col min="14345" max="14347" width="12.7109375" style="2" customWidth="1"/>
    <col min="14348" max="14348" width="14.7109375" style="2" customWidth="1"/>
    <col min="14349" max="14349" width="12.7109375" style="2" customWidth="1"/>
    <col min="14350" max="14350" width="14.7109375" style="2" customWidth="1"/>
    <col min="14351" max="14351" width="2.7109375" style="2" customWidth="1"/>
    <col min="14352" max="14353" width="11.42578125" style="2" hidden="1" customWidth="1"/>
    <col min="14354" max="14596" width="11.42578125" style="2" hidden="1"/>
    <col min="14597" max="14599" width="2.7109375" style="2" customWidth="1"/>
    <col min="14600" max="14600" width="50.7109375" style="2" customWidth="1"/>
    <col min="14601" max="14603" width="12.7109375" style="2" customWidth="1"/>
    <col min="14604" max="14604" width="14.7109375" style="2" customWidth="1"/>
    <col min="14605" max="14605" width="12.7109375" style="2" customWidth="1"/>
    <col min="14606" max="14606" width="14.7109375" style="2" customWidth="1"/>
    <col min="14607" max="14607" width="2.7109375" style="2" customWidth="1"/>
    <col min="14608" max="14609" width="11.42578125" style="2" hidden="1" customWidth="1"/>
    <col min="14610" max="14852" width="11.42578125" style="2" hidden="1"/>
    <col min="14853" max="14855" width="2.7109375" style="2" customWidth="1"/>
    <col min="14856" max="14856" width="50.7109375" style="2" customWidth="1"/>
    <col min="14857" max="14859" width="12.7109375" style="2" customWidth="1"/>
    <col min="14860" max="14860" width="14.7109375" style="2" customWidth="1"/>
    <col min="14861" max="14861" width="12.7109375" style="2" customWidth="1"/>
    <col min="14862" max="14862" width="14.7109375" style="2" customWidth="1"/>
    <col min="14863" max="14863" width="2.7109375" style="2" customWidth="1"/>
    <col min="14864" max="14865" width="11.42578125" style="2" hidden="1" customWidth="1"/>
    <col min="14866" max="15108" width="11.42578125" style="2" hidden="1"/>
    <col min="15109" max="15111" width="2.7109375" style="2" customWidth="1"/>
    <col min="15112" max="15112" width="50.7109375" style="2" customWidth="1"/>
    <col min="15113" max="15115" width="12.7109375" style="2" customWidth="1"/>
    <col min="15116" max="15116" width="14.7109375" style="2" customWidth="1"/>
    <col min="15117" max="15117" width="12.7109375" style="2" customWidth="1"/>
    <col min="15118" max="15118" width="14.7109375" style="2" customWidth="1"/>
    <col min="15119" max="15119" width="2.7109375" style="2" customWidth="1"/>
    <col min="15120" max="15121" width="11.42578125" style="2" hidden="1" customWidth="1"/>
    <col min="15122" max="15364" width="11.42578125" style="2" hidden="1"/>
    <col min="15365" max="15367" width="2.7109375" style="2" customWidth="1"/>
    <col min="15368" max="15368" width="50.7109375" style="2" customWidth="1"/>
    <col min="15369" max="15371" width="12.7109375" style="2" customWidth="1"/>
    <col min="15372" max="15372" width="14.7109375" style="2" customWidth="1"/>
    <col min="15373" max="15373" width="12.7109375" style="2" customWidth="1"/>
    <col min="15374" max="15374" width="14.7109375" style="2" customWidth="1"/>
    <col min="15375" max="15375" width="2.7109375" style="2" customWidth="1"/>
    <col min="15376" max="15377" width="11.42578125" style="2" hidden="1" customWidth="1"/>
    <col min="15378" max="15620" width="11.42578125" style="2" hidden="1"/>
    <col min="15621" max="15623" width="2.7109375" style="2" customWidth="1"/>
    <col min="15624" max="15624" width="50.7109375" style="2" customWidth="1"/>
    <col min="15625" max="15627" width="12.7109375" style="2" customWidth="1"/>
    <col min="15628" max="15628" width="14.7109375" style="2" customWidth="1"/>
    <col min="15629" max="15629" width="12.7109375" style="2" customWidth="1"/>
    <col min="15630" max="15630" width="14.7109375" style="2" customWidth="1"/>
    <col min="15631" max="15631" width="2.7109375" style="2" customWidth="1"/>
    <col min="15632" max="15633" width="11.42578125" style="2" hidden="1" customWidth="1"/>
    <col min="15634" max="15876" width="11.42578125" style="2" hidden="1"/>
    <col min="15877" max="15879" width="2.7109375" style="2" customWidth="1"/>
    <col min="15880" max="15880" width="50.7109375" style="2" customWidth="1"/>
    <col min="15881" max="15883" width="12.7109375" style="2" customWidth="1"/>
    <col min="15884" max="15884" width="14.7109375" style="2" customWidth="1"/>
    <col min="15885" max="15885" width="12.7109375" style="2" customWidth="1"/>
    <col min="15886" max="15886" width="14.7109375" style="2" customWidth="1"/>
    <col min="15887" max="15887" width="2.7109375" style="2" customWidth="1"/>
    <col min="15888" max="15889" width="0" style="2" hidden="1" customWidth="1"/>
    <col min="15890" max="15980" width="0" style="2" hidden="1"/>
    <col min="15981" max="16035" width="11.42578125" style="2" hidden="1"/>
    <col min="16036" max="16139" width="0" style="2" hidden="1"/>
    <col min="16140" max="16384" width="11.42578125" style="2" hidden="1"/>
  </cols>
  <sheetData>
    <row r="1" spans="2:10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4.1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ht="14.1" customHeight="1" x14ac:dyDescent="0.2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0" ht="14.1" customHeight="1" x14ac:dyDescent="0.2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0" ht="14.1" customHeight="1" x14ac:dyDescent="0.2">
      <c r="B5" s="9" t="s">
        <v>4</v>
      </c>
      <c r="C5" s="10"/>
      <c r="D5" s="10"/>
      <c r="E5" s="10"/>
      <c r="F5" s="10"/>
      <c r="G5" s="10"/>
      <c r="H5" s="10"/>
      <c r="I5" s="10"/>
      <c r="J5" s="11"/>
    </row>
    <row r="6" spans="2:10" x14ac:dyDescent="0.2">
      <c r="B6" s="12" t="s">
        <v>5</v>
      </c>
      <c r="C6" s="13"/>
      <c r="D6" s="14"/>
      <c r="E6" s="15" t="s">
        <v>6</v>
      </c>
      <c r="F6" s="15"/>
      <c r="G6" s="15"/>
      <c r="H6" s="15"/>
      <c r="I6" s="15"/>
      <c r="J6" s="15" t="s">
        <v>7</v>
      </c>
    </row>
    <row r="7" spans="2:10" ht="20.25" customHeight="1" x14ac:dyDescent="0.2">
      <c r="B7" s="16"/>
      <c r="C7" s="17"/>
      <c r="D7" s="18"/>
      <c r="E7" s="19" t="s">
        <v>8</v>
      </c>
      <c r="F7" s="20" t="s">
        <v>9</v>
      </c>
      <c r="G7" s="19" t="s">
        <v>10</v>
      </c>
      <c r="H7" s="19" t="s">
        <v>11</v>
      </c>
      <c r="I7" s="19" t="s">
        <v>12</v>
      </c>
      <c r="J7" s="15"/>
    </row>
    <row r="8" spans="2:10" ht="8.1" customHeight="1" x14ac:dyDescent="0.2">
      <c r="B8" s="21"/>
      <c r="C8" s="22"/>
      <c r="D8" s="23"/>
      <c r="E8" s="24"/>
      <c r="F8" s="24"/>
      <c r="G8" s="24"/>
      <c r="H8" s="25"/>
      <c r="I8" s="24"/>
      <c r="J8" s="24"/>
    </row>
    <row r="9" spans="2:10" x14ac:dyDescent="0.2">
      <c r="B9" s="26" t="s">
        <v>13</v>
      </c>
      <c r="C9" s="27"/>
      <c r="D9" s="28"/>
      <c r="E9" s="29"/>
      <c r="F9" s="29"/>
      <c r="G9" s="29"/>
      <c r="H9" s="30"/>
      <c r="I9" s="29"/>
      <c r="J9" s="29"/>
    </row>
    <row r="10" spans="2:10" x14ac:dyDescent="0.2">
      <c r="B10" s="31"/>
      <c r="C10" s="32" t="s">
        <v>14</v>
      </c>
      <c r="D10" s="33"/>
      <c r="E10" s="34">
        <v>21168954.600000001</v>
      </c>
      <c r="F10" s="35"/>
      <c r="G10" s="34">
        <f t="shared" ref="G10:G40" si="0">E10+F10</f>
        <v>21168954.600000001</v>
      </c>
      <c r="H10" s="36">
        <v>22785947.600000001</v>
      </c>
      <c r="I10" s="34">
        <f>H10</f>
        <v>22785947.600000001</v>
      </c>
      <c r="J10" s="34">
        <f>I10-E10</f>
        <v>1616993</v>
      </c>
    </row>
    <row r="11" spans="2:10" x14ac:dyDescent="0.2">
      <c r="B11" s="31"/>
      <c r="C11" s="32" t="s">
        <v>15</v>
      </c>
      <c r="D11" s="33"/>
      <c r="E11" s="29"/>
      <c r="F11" s="29"/>
      <c r="G11" s="29"/>
      <c r="H11" s="30"/>
      <c r="I11" s="29"/>
      <c r="J11" s="29"/>
    </row>
    <row r="12" spans="2:10" x14ac:dyDescent="0.2">
      <c r="B12" s="31"/>
      <c r="C12" s="32" t="s">
        <v>16</v>
      </c>
      <c r="D12" s="33"/>
      <c r="E12" s="34">
        <v>481215.9</v>
      </c>
      <c r="F12" s="34"/>
      <c r="G12" s="34">
        <f t="shared" si="0"/>
        <v>481215.9</v>
      </c>
      <c r="H12" s="36">
        <v>703868.3</v>
      </c>
      <c r="I12" s="34">
        <f>H12</f>
        <v>703868.3</v>
      </c>
      <c r="J12" s="34">
        <f t="shared" ref="J12:J70" si="1">I12-E12</f>
        <v>222652.40000000002</v>
      </c>
    </row>
    <row r="13" spans="2:10" x14ac:dyDescent="0.2">
      <c r="B13" s="31"/>
      <c r="C13" s="32" t="s">
        <v>17</v>
      </c>
      <c r="D13" s="33"/>
      <c r="E13" s="34">
        <v>7025502.5999999996</v>
      </c>
      <c r="F13" s="34"/>
      <c r="G13" s="34">
        <f t="shared" si="0"/>
        <v>7025502.5999999996</v>
      </c>
      <c r="H13" s="36">
        <v>8283278</v>
      </c>
      <c r="I13" s="34">
        <f>H13</f>
        <v>8283278</v>
      </c>
      <c r="J13" s="34">
        <f t="shared" si="1"/>
        <v>1257775.4000000004</v>
      </c>
    </row>
    <row r="14" spans="2:10" x14ac:dyDescent="0.2">
      <c r="B14" s="31"/>
      <c r="C14" s="32" t="s">
        <v>18</v>
      </c>
      <c r="D14" s="33"/>
      <c r="E14" s="34">
        <v>523505.1</v>
      </c>
      <c r="F14" s="34"/>
      <c r="G14" s="34">
        <f t="shared" si="0"/>
        <v>523505.1</v>
      </c>
      <c r="H14" s="36">
        <v>611956.69999999995</v>
      </c>
      <c r="I14" s="34">
        <f>H14</f>
        <v>611956.69999999995</v>
      </c>
      <c r="J14" s="34">
        <f t="shared" si="1"/>
        <v>88451.599999999977</v>
      </c>
    </row>
    <row r="15" spans="2:10" x14ac:dyDescent="0.2">
      <c r="B15" s="31"/>
      <c r="C15" s="32" t="s">
        <v>19</v>
      </c>
      <c r="D15" s="33"/>
      <c r="E15" s="34">
        <v>2742104.7</v>
      </c>
      <c r="F15" s="34"/>
      <c r="G15" s="34">
        <f t="shared" si="0"/>
        <v>2742104.7</v>
      </c>
      <c r="H15" s="36">
        <v>2914580</v>
      </c>
      <c r="I15" s="34">
        <f>H15</f>
        <v>2914580</v>
      </c>
      <c r="J15" s="34">
        <f t="shared" si="1"/>
        <v>172475.29999999981</v>
      </c>
    </row>
    <row r="16" spans="2:10" x14ac:dyDescent="0.2">
      <c r="B16" s="31"/>
      <c r="C16" s="32" t="s">
        <v>20</v>
      </c>
      <c r="D16" s="33"/>
      <c r="E16" s="34"/>
      <c r="F16" s="34"/>
      <c r="G16" s="34">
        <f t="shared" si="0"/>
        <v>0</v>
      </c>
      <c r="H16" s="36"/>
      <c r="I16" s="34"/>
      <c r="J16" s="34">
        <f t="shared" si="1"/>
        <v>0</v>
      </c>
    </row>
    <row r="17" spans="2:10" ht="18" customHeight="1" x14ac:dyDescent="0.2">
      <c r="B17" s="31"/>
      <c r="C17" s="37" t="s">
        <v>21</v>
      </c>
      <c r="D17" s="33"/>
      <c r="E17" s="38">
        <f>E18+E19+E20+E21+E22+E23+E24+E25+E26+E27+E28</f>
        <v>119522887.5</v>
      </c>
      <c r="F17" s="34"/>
      <c r="G17" s="38">
        <f t="shared" si="0"/>
        <v>119522887.5</v>
      </c>
      <c r="H17" s="39">
        <f>H18+H19+H20+H21+H22+H23+H24+H25+H26+H27+H28</f>
        <v>120248680.5</v>
      </c>
      <c r="I17" s="38">
        <f>H17</f>
        <v>120248680.5</v>
      </c>
      <c r="J17" s="38">
        <f t="shared" si="1"/>
        <v>725793</v>
      </c>
    </row>
    <row r="18" spans="2:10" x14ac:dyDescent="0.2">
      <c r="B18" s="31"/>
      <c r="C18" s="40"/>
      <c r="D18" s="41" t="s">
        <v>22</v>
      </c>
      <c r="E18" s="34">
        <v>96959301.5</v>
      </c>
      <c r="F18" s="34"/>
      <c r="G18" s="34">
        <f t="shared" si="0"/>
        <v>96959301.5</v>
      </c>
      <c r="H18" s="36">
        <v>96245404.799999997</v>
      </c>
      <c r="I18" s="34">
        <f>H18</f>
        <v>96245404.799999997</v>
      </c>
      <c r="J18" s="34">
        <f t="shared" si="1"/>
        <v>-713896.70000000298</v>
      </c>
    </row>
    <row r="19" spans="2:10" x14ac:dyDescent="0.2">
      <c r="B19" s="31"/>
      <c r="C19" s="40"/>
      <c r="D19" s="41" t="s">
        <v>23</v>
      </c>
      <c r="E19" s="34">
        <v>3375512.3</v>
      </c>
      <c r="F19" s="34"/>
      <c r="G19" s="34">
        <f t="shared" si="0"/>
        <v>3375512.3</v>
      </c>
      <c r="H19" s="36">
        <v>3328972.9</v>
      </c>
      <c r="I19" s="34">
        <f>H19</f>
        <v>3328972.9</v>
      </c>
      <c r="J19" s="34">
        <f t="shared" si="1"/>
        <v>-46539.399999999907</v>
      </c>
    </row>
    <row r="20" spans="2:10" x14ac:dyDescent="0.2">
      <c r="B20" s="31"/>
      <c r="C20" s="40"/>
      <c r="D20" s="41" t="s">
        <v>24</v>
      </c>
      <c r="E20" s="34">
        <v>4933590.2</v>
      </c>
      <c r="F20" s="34"/>
      <c r="G20" s="34">
        <f t="shared" si="0"/>
        <v>4933590.2</v>
      </c>
      <c r="H20" s="36">
        <v>5167415.5999999996</v>
      </c>
      <c r="I20" s="34">
        <f>H20</f>
        <v>5167415.5999999996</v>
      </c>
      <c r="J20" s="34">
        <f t="shared" si="1"/>
        <v>233825.39999999944</v>
      </c>
    </row>
    <row r="21" spans="2:10" x14ac:dyDescent="0.2">
      <c r="B21" s="31"/>
      <c r="C21" s="40"/>
      <c r="D21" s="41" t="s">
        <v>25</v>
      </c>
      <c r="E21" s="34">
        <v>404860.1</v>
      </c>
      <c r="F21" s="34"/>
      <c r="G21" s="34">
        <f t="shared" si="0"/>
        <v>404860.1</v>
      </c>
      <c r="H21" s="36">
        <v>315559.90000000002</v>
      </c>
      <c r="I21" s="34">
        <f>H21</f>
        <v>315559.90000000002</v>
      </c>
      <c r="J21" s="34">
        <f t="shared" si="1"/>
        <v>-89300.199999999953</v>
      </c>
    </row>
    <row r="22" spans="2:10" x14ac:dyDescent="0.2">
      <c r="B22" s="31"/>
      <c r="C22" s="40"/>
      <c r="D22" s="41" t="s">
        <v>26</v>
      </c>
      <c r="E22" s="34"/>
      <c r="F22" s="34"/>
      <c r="G22" s="34">
        <f t="shared" si="0"/>
        <v>0</v>
      </c>
      <c r="H22" s="36"/>
      <c r="I22" s="34">
        <v>0</v>
      </c>
      <c r="J22" s="34">
        <f t="shared" si="1"/>
        <v>0</v>
      </c>
    </row>
    <row r="23" spans="2:10" x14ac:dyDescent="0.2">
      <c r="B23" s="31"/>
      <c r="C23" s="40"/>
      <c r="D23" s="41" t="s">
        <v>27</v>
      </c>
      <c r="E23" s="34">
        <v>1608131.2</v>
      </c>
      <c r="F23" s="34"/>
      <c r="G23" s="34">
        <f t="shared" si="0"/>
        <v>1608131.2</v>
      </c>
      <c r="H23" s="36">
        <v>1878649.3</v>
      </c>
      <c r="I23" s="34">
        <f>H23</f>
        <v>1878649.3</v>
      </c>
      <c r="J23" s="34">
        <f t="shared" si="1"/>
        <v>270518.10000000009</v>
      </c>
    </row>
    <row r="24" spans="2:10" x14ac:dyDescent="0.2">
      <c r="B24" s="31"/>
      <c r="C24" s="40"/>
      <c r="D24" s="41" t="s">
        <v>28</v>
      </c>
      <c r="E24" s="34"/>
      <c r="F24" s="34"/>
      <c r="G24" s="34">
        <f t="shared" si="0"/>
        <v>0</v>
      </c>
      <c r="H24" s="36"/>
      <c r="I24" s="34">
        <v>0</v>
      </c>
      <c r="J24" s="34">
        <f t="shared" si="1"/>
        <v>0</v>
      </c>
    </row>
    <row r="25" spans="2:10" x14ac:dyDescent="0.2">
      <c r="B25" s="31"/>
      <c r="C25" s="40"/>
      <c r="D25" s="41" t="s">
        <v>29</v>
      </c>
      <c r="E25" s="34"/>
      <c r="F25" s="34"/>
      <c r="G25" s="34">
        <f t="shared" si="0"/>
        <v>0</v>
      </c>
      <c r="H25" s="36"/>
      <c r="I25" s="34">
        <v>0</v>
      </c>
      <c r="J25" s="34">
        <f t="shared" si="1"/>
        <v>0</v>
      </c>
    </row>
    <row r="26" spans="2:10" x14ac:dyDescent="0.2">
      <c r="B26" s="31"/>
      <c r="C26" s="40"/>
      <c r="D26" s="41" t="s">
        <v>30</v>
      </c>
      <c r="E26" s="34"/>
      <c r="F26" s="34"/>
      <c r="G26" s="34">
        <f t="shared" si="0"/>
        <v>0</v>
      </c>
      <c r="H26" s="36"/>
      <c r="I26" s="34">
        <v>0</v>
      </c>
      <c r="J26" s="34">
        <f t="shared" si="1"/>
        <v>0</v>
      </c>
    </row>
    <row r="27" spans="2:10" x14ac:dyDescent="0.2">
      <c r="B27" s="31"/>
      <c r="C27" s="40"/>
      <c r="D27" s="41" t="s">
        <v>31</v>
      </c>
      <c r="E27" s="36">
        <v>12241492.199999999</v>
      </c>
      <c r="F27" s="34"/>
      <c r="G27" s="34">
        <f t="shared" si="0"/>
        <v>12241492.199999999</v>
      </c>
      <c r="H27" s="36">
        <v>11669889.4</v>
      </c>
      <c r="I27" s="34">
        <f>H27</f>
        <v>11669889.4</v>
      </c>
      <c r="J27" s="34">
        <f t="shared" si="1"/>
        <v>-571602.79999999888</v>
      </c>
    </row>
    <row r="28" spans="2:10" x14ac:dyDescent="0.2">
      <c r="B28" s="31"/>
      <c r="C28" s="40"/>
      <c r="D28" s="41" t="s">
        <v>32</v>
      </c>
      <c r="E28" s="34">
        <v>0</v>
      </c>
      <c r="F28" s="34"/>
      <c r="G28" s="34">
        <f t="shared" si="0"/>
        <v>0</v>
      </c>
      <c r="H28" s="36">
        <v>1642788.6</v>
      </c>
      <c r="I28" s="34">
        <f>H28</f>
        <v>1642788.6</v>
      </c>
      <c r="J28" s="34">
        <f t="shared" si="1"/>
        <v>1642788.6</v>
      </c>
    </row>
    <row r="29" spans="2:10" x14ac:dyDescent="0.2">
      <c r="B29" s="31"/>
      <c r="C29" s="32" t="s">
        <v>33</v>
      </c>
      <c r="D29" s="33"/>
      <c r="E29" s="39">
        <f>E30+E31+E32+E33+E34</f>
        <v>5716826.5999999996</v>
      </c>
      <c r="F29" s="34"/>
      <c r="G29" s="38">
        <f t="shared" si="0"/>
        <v>5716826.5999999996</v>
      </c>
      <c r="H29" s="39">
        <f>H30+H31+H32+H33+H34</f>
        <v>6294114.5</v>
      </c>
      <c r="I29" s="38">
        <f t="shared" ref="I29:I34" si="2">H29</f>
        <v>6294114.5</v>
      </c>
      <c r="J29" s="38">
        <f t="shared" si="1"/>
        <v>577287.90000000037</v>
      </c>
    </row>
    <row r="30" spans="2:10" x14ac:dyDescent="0.2">
      <c r="B30" s="31"/>
      <c r="C30" s="40"/>
      <c r="D30" s="41" t="s">
        <v>34</v>
      </c>
      <c r="E30" s="34"/>
      <c r="F30" s="34"/>
      <c r="G30" s="34">
        <f t="shared" si="0"/>
        <v>0</v>
      </c>
      <c r="H30" s="36">
        <v>1608.2</v>
      </c>
      <c r="I30" s="34">
        <f t="shared" si="2"/>
        <v>1608.2</v>
      </c>
      <c r="J30" s="34">
        <f t="shared" si="1"/>
        <v>1608.2</v>
      </c>
    </row>
    <row r="31" spans="2:10" x14ac:dyDescent="0.2">
      <c r="B31" s="31"/>
      <c r="C31" s="40"/>
      <c r="D31" s="41" t="s">
        <v>35</v>
      </c>
      <c r="E31" s="34">
        <v>302703.8</v>
      </c>
      <c r="F31" s="34"/>
      <c r="G31" s="34">
        <f t="shared" si="0"/>
        <v>302703.8</v>
      </c>
      <c r="H31" s="36">
        <v>302917.8</v>
      </c>
      <c r="I31" s="34">
        <f t="shared" si="2"/>
        <v>302917.8</v>
      </c>
      <c r="J31" s="34">
        <f t="shared" si="1"/>
        <v>214</v>
      </c>
    </row>
    <row r="32" spans="2:10" x14ac:dyDescent="0.2">
      <c r="B32" s="31"/>
      <c r="C32" s="40"/>
      <c r="D32" s="41" t="s">
        <v>36</v>
      </c>
      <c r="E32" s="34">
        <v>869181.5</v>
      </c>
      <c r="F32" s="34"/>
      <c r="G32" s="34">
        <f t="shared" si="0"/>
        <v>869181.5</v>
      </c>
      <c r="H32" s="36">
        <v>1215776.5</v>
      </c>
      <c r="I32" s="34">
        <f t="shared" si="2"/>
        <v>1215776.5</v>
      </c>
      <c r="J32" s="34">
        <f t="shared" si="1"/>
        <v>346595</v>
      </c>
    </row>
    <row r="33" spans="2:10" x14ac:dyDescent="0.2">
      <c r="B33" s="31"/>
      <c r="C33" s="40"/>
      <c r="D33" s="41" t="s">
        <v>37</v>
      </c>
      <c r="E33" s="34"/>
      <c r="F33" s="34"/>
      <c r="G33" s="34">
        <f t="shared" si="0"/>
        <v>0</v>
      </c>
      <c r="H33" s="36">
        <v>98038.9</v>
      </c>
      <c r="I33" s="34">
        <f t="shared" si="2"/>
        <v>98038.9</v>
      </c>
      <c r="J33" s="34">
        <f t="shared" si="1"/>
        <v>98038.9</v>
      </c>
    </row>
    <row r="34" spans="2:10" x14ac:dyDescent="0.2">
      <c r="B34" s="31"/>
      <c r="C34" s="40"/>
      <c r="D34" s="41" t="s">
        <v>38</v>
      </c>
      <c r="E34" s="34">
        <v>4544941.3</v>
      </c>
      <c r="F34" s="34"/>
      <c r="G34" s="34">
        <f t="shared" si="0"/>
        <v>4544941.3</v>
      </c>
      <c r="H34" s="36">
        <v>4675773.0999999996</v>
      </c>
      <c r="I34" s="34">
        <f t="shared" si="2"/>
        <v>4675773.0999999996</v>
      </c>
      <c r="J34" s="34">
        <f t="shared" si="1"/>
        <v>130831.79999999981</v>
      </c>
    </row>
    <row r="35" spans="2:10" x14ac:dyDescent="0.2">
      <c r="B35" s="31"/>
      <c r="C35" s="32" t="s">
        <v>39</v>
      </c>
      <c r="D35" s="33"/>
      <c r="E35" s="34">
        <v>0</v>
      </c>
      <c r="F35" s="34"/>
      <c r="G35" s="34">
        <f t="shared" si="0"/>
        <v>0</v>
      </c>
      <c r="H35" s="36"/>
      <c r="I35" s="34"/>
      <c r="J35" s="34">
        <f t="shared" si="1"/>
        <v>0</v>
      </c>
    </row>
    <row r="36" spans="2:10" x14ac:dyDescent="0.2">
      <c r="B36" s="31"/>
      <c r="C36" s="32" t="s">
        <v>40</v>
      </c>
      <c r="D36" s="33"/>
      <c r="E36" s="34">
        <f>E37</f>
        <v>0</v>
      </c>
      <c r="F36" s="34"/>
      <c r="G36" s="34">
        <f>G37</f>
        <v>0</v>
      </c>
      <c r="H36" s="39">
        <v>17532.599999999999</v>
      </c>
      <c r="I36" s="38">
        <f>H36</f>
        <v>17532.599999999999</v>
      </c>
      <c r="J36" s="38">
        <f>J37</f>
        <v>0</v>
      </c>
    </row>
    <row r="37" spans="2:10" x14ac:dyDescent="0.2">
      <c r="B37" s="31"/>
      <c r="C37" s="40"/>
      <c r="D37" s="41" t="s">
        <v>41</v>
      </c>
      <c r="E37" s="34"/>
      <c r="F37" s="34"/>
      <c r="G37" s="34">
        <f t="shared" si="0"/>
        <v>0</v>
      </c>
      <c r="H37" s="36"/>
      <c r="I37" s="34">
        <f>H37</f>
        <v>0</v>
      </c>
      <c r="J37" s="34">
        <f t="shared" si="1"/>
        <v>0</v>
      </c>
    </row>
    <row r="38" spans="2:10" x14ac:dyDescent="0.2">
      <c r="B38" s="31"/>
      <c r="C38" s="32" t="s">
        <v>42</v>
      </c>
      <c r="D38" s="33"/>
      <c r="E38" s="39">
        <f>E39+E40</f>
        <v>3243691</v>
      </c>
      <c r="F38" s="34"/>
      <c r="G38" s="38">
        <f t="shared" si="0"/>
        <v>3243691</v>
      </c>
      <c r="H38" s="39">
        <f>H39+H40</f>
        <v>7408974.7000000002</v>
      </c>
      <c r="I38" s="34">
        <f>H38</f>
        <v>7408974.7000000002</v>
      </c>
      <c r="J38" s="38">
        <f t="shared" si="1"/>
        <v>4165283.7</v>
      </c>
    </row>
    <row r="39" spans="2:10" x14ac:dyDescent="0.2">
      <c r="B39" s="31"/>
      <c r="C39" s="40"/>
      <c r="D39" s="41" t="s">
        <v>43</v>
      </c>
      <c r="E39" s="34"/>
      <c r="F39" s="34"/>
      <c r="G39" s="34">
        <f t="shared" si="0"/>
        <v>0</v>
      </c>
      <c r="H39" s="36"/>
      <c r="I39" s="34"/>
      <c r="J39" s="34">
        <f t="shared" si="1"/>
        <v>0</v>
      </c>
    </row>
    <row r="40" spans="2:10" x14ac:dyDescent="0.2">
      <c r="B40" s="31"/>
      <c r="C40" s="40"/>
      <c r="D40" s="41" t="s">
        <v>44</v>
      </c>
      <c r="E40" s="34">
        <v>3243691</v>
      </c>
      <c r="F40" s="34"/>
      <c r="G40" s="34">
        <f t="shared" si="0"/>
        <v>3243691</v>
      </c>
      <c r="H40" s="36">
        <f>7362958.8+46015.9</f>
        <v>7408974.7000000002</v>
      </c>
      <c r="I40" s="34">
        <f>H40</f>
        <v>7408974.7000000002</v>
      </c>
      <c r="J40" s="34">
        <f t="shared" si="1"/>
        <v>4165283.7</v>
      </c>
    </row>
    <row r="41" spans="2:10" x14ac:dyDescent="0.2">
      <c r="B41" s="42"/>
      <c r="C41" s="43"/>
      <c r="D41" s="44"/>
      <c r="E41" s="45"/>
      <c r="F41" s="34"/>
      <c r="G41" s="34"/>
      <c r="H41" s="36"/>
      <c r="I41" s="34"/>
      <c r="J41" s="34"/>
    </row>
    <row r="42" spans="2:10" s="47" customFormat="1" ht="19.5" customHeight="1" x14ac:dyDescent="0.25">
      <c r="B42" s="46" t="s">
        <v>45</v>
      </c>
      <c r="C42" s="27"/>
      <c r="D42" s="28"/>
      <c r="E42" s="39">
        <f>E10+E11+E12+E13+E14+E15+E16+E17+E29+E35+E36+E38</f>
        <v>160424688</v>
      </c>
      <c r="F42" s="38"/>
      <c r="G42" s="38">
        <f>G10+G11+G12+G13+G14+G15+G16+G17+G29+G35+G36+G38</f>
        <v>160424688</v>
      </c>
      <c r="H42" s="39">
        <f>H10+H11+H12+H13+H14+H15+H16+H17+H29+H35+H36+H38</f>
        <v>169268932.89999998</v>
      </c>
      <c r="I42" s="38">
        <f>I10+I11+I12+I13+I14+I15+I16+I17+I29+I35+I36+I38</f>
        <v>169268932.89999998</v>
      </c>
      <c r="J42" s="38">
        <f>I42-G42</f>
        <v>8844244.8999999762</v>
      </c>
    </row>
    <row r="43" spans="2:10" x14ac:dyDescent="0.2">
      <c r="B43" s="26" t="s">
        <v>46</v>
      </c>
      <c r="C43" s="27"/>
      <c r="D43" s="28"/>
      <c r="E43" s="34"/>
      <c r="F43" s="34"/>
      <c r="G43" s="34"/>
      <c r="H43" s="36"/>
      <c r="I43" s="34"/>
      <c r="J43" s="34"/>
    </row>
    <row r="44" spans="2:10" ht="8.1" customHeight="1" x14ac:dyDescent="0.2">
      <c r="B44" s="42"/>
      <c r="C44" s="43"/>
      <c r="D44" s="44"/>
      <c r="E44" s="34"/>
      <c r="F44" s="34"/>
      <c r="G44" s="34"/>
      <c r="H44" s="36"/>
      <c r="I44" s="34"/>
      <c r="J44" s="34"/>
    </row>
    <row r="45" spans="2:10" x14ac:dyDescent="0.2">
      <c r="B45" s="26" t="s">
        <v>47</v>
      </c>
      <c r="C45" s="27"/>
      <c r="D45" s="28"/>
      <c r="E45" s="34"/>
      <c r="F45" s="34"/>
      <c r="G45" s="34"/>
      <c r="H45" s="36"/>
      <c r="I45" s="34"/>
      <c r="J45" s="34"/>
    </row>
    <row r="46" spans="2:10" x14ac:dyDescent="0.2">
      <c r="B46" s="31"/>
      <c r="C46" s="32" t="s">
        <v>48</v>
      </c>
      <c r="D46" s="33"/>
      <c r="E46" s="39">
        <f>E47+E48+E49+E50+E51+E52+E53+E54</f>
        <v>79500417.699999988</v>
      </c>
      <c r="F46" s="34"/>
      <c r="G46" s="39">
        <f>G47+G48+G49+G50+G51+G52+G53+G54</f>
        <v>79500417.699999988</v>
      </c>
      <c r="H46" s="39">
        <f>H47+H48+H49+H50+H51+H52+H53+H54</f>
        <v>82342231.800000012</v>
      </c>
      <c r="I46" s="38">
        <f>I47+I48+I49+I50+I51+I52+I53+I54</f>
        <v>82342231.800000012</v>
      </c>
      <c r="J46" s="38">
        <f t="shared" si="1"/>
        <v>2841814.1000000238</v>
      </c>
    </row>
    <row r="47" spans="2:10" x14ac:dyDescent="0.2">
      <c r="B47" s="31"/>
      <c r="C47" s="40"/>
      <c r="D47" s="41" t="s">
        <v>49</v>
      </c>
      <c r="E47" s="34">
        <v>39124149.899999999</v>
      </c>
      <c r="F47" s="34"/>
      <c r="G47" s="34">
        <f>E47+F47</f>
        <v>39124149.899999999</v>
      </c>
      <c r="H47" s="36">
        <v>41831588.700000003</v>
      </c>
      <c r="I47" s="34">
        <f>H47</f>
        <v>41831588.700000003</v>
      </c>
      <c r="J47" s="34">
        <f t="shared" si="1"/>
        <v>2707438.8000000045</v>
      </c>
    </row>
    <row r="48" spans="2:10" x14ac:dyDescent="0.2">
      <c r="B48" s="31"/>
      <c r="C48" s="40"/>
      <c r="D48" s="41" t="s">
        <v>50</v>
      </c>
      <c r="E48" s="34">
        <v>11469006.1</v>
      </c>
      <c r="F48" s="34"/>
      <c r="G48" s="34">
        <f t="shared" ref="G48:G59" si="3">E48+F48</f>
        <v>11469006.1</v>
      </c>
      <c r="H48" s="36">
        <v>11569122.800000001</v>
      </c>
      <c r="I48" s="34">
        <f t="shared" ref="I48:I56" si="4">H48</f>
        <v>11569122.800000001</v>
      </c>
      <c r="J48" s="34">
        <f t="shared" si="1"/>
        <v>100116.70000000112</v>
      </c>
    </row>
    <row r="49" spans="2:10" x14ac:dyDescent="0.2">
      <c r="B49" s="31"/>
      <c r="C49" s="40"/>
      <c r="D49" s="41" t="s">
        <v>51</v>
      </c>
      <c r="E49" s="34">
        <v>5842704.7000000002</v>
      </c>
      <c r="F49" s="34"/>
      <c r="G49" s="34">
        <f t="shared" si="3"/>
        <v>5842704.7000000002</v>
      </c>
      <c r="H49" s="36">
        <v>5842704.7000000002</v>
      </c>
      <c r="I49" s="34">
        <f t="shared" si="4"/>
        <v>5842704.7000000002</v>
      </c>
      <c r="J49" s="34">
        <f t="shared" si="1"/>
        <v>0</v>
      </c>
    </row>
    <row r="50" spans="2:10" ht="18" x14ac:dyDescent="0.2">
      <c r="B50" s="31"/>
      <c r="C50" s="40"/>
      <c r="D50" s="41" t="s">
        <v>52</v>
      </c>
      <c r="E50" s="34">
        <v>12004384.1</v>
      </c>
      <c r="F50" s="34"/>
      <c r="G50" s="34">
        <f t="shared" si="3"/>
        <v>12004384.1</v>
      </c>
      <c r="H50" s="36">
        <v>12021680.5</v>
      </c>
      <c r="I50" s="34">
        <f t="shared" si="4"/>
        <v>12021680.5</v>
      </c>
      <c r="J50" s="34">
        <f t="shared" si="1"/>
        <v>17296.400000000373</v>
      </c>
    </row>
    <row r="51" spans="2:10" x14ac:dyDescent="0.2">
      <c r="B51" s="31"/>
      <c r="C51" s="40"/>
      <c r="D51" s="41" t="s">
        <v>53</v>
      </c>
      <c r="E51" s="34">
        <v>2513356.2999999998</v>
      </c>
      <c r="F51" s="34"/>
      <c r="G51" s="34">
        <f t="shared" si="3"/>
        <v>2513356.2999999998</v>
      </c>
      <c r="H51" s="36">
        <v>2508229.2999999998</v>
      </c>
      <c r="I51" s="34">
        <f t="shared" si="4"/>
        <v>2508229.2999999998</v>
      </c>
      <c r="J51" s="34">
        <f t="shared" si="1"/>
        <v>-5127</v>
      </c>
    </row>
    <row r="52" spans="2:10" x14ac:dyDescent="0.2">
      <c r="B52" s="31"/>
      <c r="C52" s="40"/>
      <c r="D52" s="41" t="s">
        <v>54</v>
      </c>
      <c r="E52" s="34">
        <v>893381.8</v>
      </c>
      <c r="F52" s="34"/>
      <c r="G52" s="34">
        <f t="shared" si="3"/>
        <v>893381.8</v>
      </c>
      <c r="H52" s="36">
        <v>822953</v>
      </c>
      <c r="I52" s="34">
        <f t="shared" si="4"/>
        <v>822953</v>
      </c>
      <c r="J52" s="34">
        <f t="shared" si="1"/>
        <v>-70428.800000000047</v>
      </c>
    </row>
    <row r="53" spans="2:10" ht="18" x14ac:dyDescent="0.2">
      <c r="B53" s="31"/>
      <c r="C53" s="40"/>
      <c r="D53" s="41" t="s">
        <v>55</v>
      </c>
      <c r="E53" s="34">
        <v>529447.30000000005</v>
      </c>
      <c r="F53" s="34"/>
      <c r="G53" s="34">
        <f t="shared" si="3"/>
        <v>529447.30000000005</v>
      </c>
      <c r="H53" s="36">
        <v>529447.4</v>
      </c>
      <c r="I53" s="34">
        <f t="shared" si="4"/>
        <v>529447.4</v>
      </c>
      <c r="J53" s="34">
        <f t="shared" si="1"/>
        <v>9.9999999976716936E-2</v>
      </c>
    </row>
    <row r="54" spans="2:10" x14ac:dyDescent="0.2">
      <c r="B54" s="31"/>
      <c r="C54" s="40"/>
      <c r="D54" s="41" t="s">
        <v>56</v>
      </c>
      <c r="E54" s="34">
        <v>7123987.5</v>
      </c>
      <c r="F54" s="34"/>
      <c r="G54" s="34">
        <f t="shared" si="3"/>
        <v>7123987.5</v>
      </c>
      <c r="H54" s="36">
        <v>7216505.4000000004</v>
      </c>
      <c r="I54" s="34">
        <f t="shared" si="4"/>
        <v>7216505.4000000004</v>
      </c>
      <c r="J54" s="34">
        <f t="shared" si="1"/>
        <v>92517.900000000373</v>
      </c>
    </row>
    <row r="55" spans="2:10" x14ac:dyDescent="0.2">
      <c r="B55" s="31"/>
      <c r="C55" s="32" t="s">
        <v>57</v>
      </c>
      <c r="D55" s="33"/>
      <c r="E55" s="39">
        <f>E56+E57+E58+E59</f>
        <v>14363668</v>
      </c>
      <c r="F55" s="34"/>
      <c r="G55" s="38">
        <f t="shared" si="3"/>
        <v>14363668</v>
      </c>
      <c r="H55" s="39">
        <f>H56+H57+H58+H59</f>
        <v>14634545.9</v>
      </c>
      <c r="I55" s="38">
        <f t="shared" si="4"/>
        <v>14634545.9</v>
      </c>
      <c r="J55" s="38">
        <f t="shared" si="1"/>
        <v>270877.90000000037</v>
      </c>
    </row>
    <row r="56" spans="2:10" x14ac:dyDescent="0.2">
      <c r="B56" s="31"/>
      <c r="C56" s="40"/>
      <c r="D56" s="41" t="s">
        <v>58</v>
      </c>
      <c r="E56" s="34">
        <v>9898977.1999999993</v>
      </c>
      <c r="F56" s="34"/>
      <c r="G56" s="34">
        <f t="shared" si="3"/>
        <v>9898977.1999999993</v>
      </c>
      <c r="H56" s="36">
        <v>7760443.2000000002</v>
      </c>
      <c r="I56" s="34">
        <f t="shared" si="4"/>
        <v>7760443.2000000002</v>
      </c>
      <c r="J56" s="34">
        <f t="shared" si="1"/>
        <v>-2138533.9999999991</v>
      </c>
    </row>
    <row r="57" spans="2:10" x14ac:dyDescent="0.2">
      <c r="B57" s="31"/>
      <c r="C57" s="40"/>
      <c r="D57" s="41" t="s">
        <v>59</v>
      </c>
      <c r="E57" s="34"/>
      <c r="F57" s="34"/>
      <c r="G57" s="34">
        <f t="shared" si="3"/>
        <v>0</v>
      </c>
      <c r="H57" s="36"/>
      <c r="I57" s="34"/>
      <c r="J57" s="34">
        <f t="shared" si="1"/>
        <v>0</v>
      </c>
    </row>
    <row r="58" spans="2:10" x14ac:dyDescent="0.2">
      <c r="B58" s="31"/>
      <c r="C58" s="40"/>
      <c r="D58" s="41" t="s">
        <v>60</v>
      </c>
      <c r="E58" s="34"/>
      <c r="F58" s="34"/>
      <c r="G58" s="34">
        <f t="shared" si="3"/>
        <v>0</v>
      </c>
      <c r="H58" s="36"/>
      <c r="I58" s="34"/>
      <c r="J58" s="34">
        <f t="shared" si="1"/>
        <v>0</v>
      </c>
    </row>
    <row r="59" spans="2:10" x14ac:dyDescent="0.2">
      <c r="B59" s="31"/>
      <c r="C59" s="40"/>
      <c r="D59" s="41" t="s">
        <v>61</v>
      </c>
      <c r="E59" s="34">
        <v>4464690.8</v>
      </c>
      <c r="F59" s="34"/>
      <c r="G59" s="34">
        <f t="shared" si="3"/>
        <v>4464690.8</v>
      </c>
      <c r="H59" s="36">
        <v>6874102.7000000002</v>
      </c>
      <c r="I59" s="34">
        <f>H59</f>
        <v>6874102.7000000002</v>
      </c>
      <c r="J59" s="34">
        <f t="shared" si="1"/>
        <v>2409411.9000000004</v>
      </c>
    </row>
    <row r="60" spans="2:10" x14ac:dyDescent="0.2">
      <c r="B60" s="31"/>
      <c r="C60" s="32" t="s">
        <v>62</v>
      </c>
      <c r="D60" s="33"/>
      <c r="E60" s="34">
        <f>E61+E62</f>
        <v>0</v>
      </c>
      <c r="F60" s="34"/>
      <c r="G60" s="34">
        <f>G61+G62</f>
        <v>0</v>
      </c>
      <c r="H60" s="36"/>
      <c r="I60" s="34"/>
      <c r="J60" s="34">
        <f t="shared" si="1"/>
        <v>0</v>
      </c>
    </row>
    <row r="61" spans="2:10" x14ac:dyDescent="0.2">
      <c r="B61" s="31"/>
      <c r="C61" s="40"/>
      <c r="D61" s="41" t="s">
        <v>63</v>
      </c>
      <c r="E61" s="34"/>
      <c r="F61" s="34"/>
      <c r="G61" s="34"/>
      <c r="H61" s="36"/>
      <c r="I61" s="34"/>
      <c r="J61" s="34">
        <f t="shared" si="1"/>
        <v>0</v>
      </c>
    </row>
    <row r="62" spans="2:10" x14ac:dyDescent="0.2">
      <c r="B62" s="31"/>
      <c r="C62" s="40"/>
      <c r="D62" s="41" t="s">
        <v>64</v>
      </c>
      <c r="E62" s="34"/>
      <c r="F62" s="34"/>
      <c r="G62" s="34"/>
      <c r="H62" s="36"/>
      <c r="I62" s="34"/>
      <c r="J62" s="34">
        <f t="shared" si="1"/>
        <v>0</v>
      </c>
    </row>
    <row r="63" spans="2:10" x14ac:dyDescent="0.2">
      <c r="B63" s="31"/>
      <c r="C63" s="32" t="s">
        <v>65</v>
      </c>
      <c r="D63" s="33"/>
      <c r="E63" s="34"/>
      <c r="F63" s="34"/>
      <c r="G63" s="34"/>
      <c r="H63" s="36"/>
      <c r="I63" s="34"/>
      <c r="J63" s="34">
        <f t="shared" si="1"/>
        <v>0</v>
      </c>
    </row>
    <row r="64" spans="2:10" x14ac:dyDescent="0.2">
      <c r="B64" s="31"/>
      <c r="C64" s="32" t="s">
        <v>66</v>
      </c>
      <c r="D64" s="33"/>
      <c r="E64" s="34"/>
      <c r="F64" s="34"/>
      <c r="G64" s="34"/>
      <c r="H64" s="36"/>
      <c r="I64" s="34"/>
      <c r="J64" s="34">
        <f t="shared" si="1"/>
        <v>0</v>
      </c>
    </row>
    <row r="65" spans="2:10" ht="8.1" customHeight="1" x14ac:dyDescent="0.2">
      <c r="B65" s="42"/>
      <c r="C65" s="48"/>
      <c r="D65" s="49"/>
      <c r="E65" s="34"/>
      <c r="F65" s="34"/>
      <c r="G65" s="34"/>
      <c r="H65" s="36"/>
      <c r="I65" s="34"/>
      <c r="J65" s="34"/>
    </row>
    <row r="66" spans="2:10" s="47" customFormat="1" ht="15" x14ac:dyDescent="0.25">
      <c r="B66" s="26" t="s">
        <v>67</v>
      </c>
      <c r="C66" s="27"/>
      <c r="D66" s="28"/>
      <c r="E66" s="39">
        <f>E46+E55+E60+E63+E64</f>
        <v>93864085.699999988</v>
      </c>
      <c r="F66" s="38"/>
      <c r="G66" s="38">
        <f>G46+G55+G60+G63+G64</f>
        <v>93864085.699999988</v>
      </c>
      <c r="H66" s="39">
        <f>H46+H55+H60+H63+H64</f>
        <v>96976777.700000018</v>
      </c>
      <c r="I66" s="38">
        <f>I46+I55+I60+I63+I64</f>
        <v>96976777.700000018</v>
      </c>
      <c r="J66" s="38">
        <f>I66-E66</f>
        <v>3112692.0000000298</v>
      </c>
    </row>
    <row r="67" spans="2:10" ht="8.1" customHeight="1" x14ac:dyDescent="0.2">
      <c r="B67" s="42"/>
      <c r="C67" s="48"/>
      <c r="D67" s="49"/>
      <c r="E67" s="34"/>
      <c r="F67" s="34"/>
      <c r="G67" s="34"/>
      <c r="H67" s="36"/>
      <c r="I67" s="34"/>
      <c r="J67" s="34">
        <f t="shared" si="1"/>
        <v>0</v>
      </c>
    </row>
    <row r="68" spans="2:10" s="47" customFormat="1" ht="15" x14ac:dyDescent="0.25">
      <c r="B68" s="26" t="s">
        <v>68</v>
      </c>
      <c r="C68" s="27"/>
      <c r="D68" s="28"/>
      <c r="E68" s="39">
        <f>E69</f>
        <v>11609817.9</v>
      </c>
      <c r="F68" s="38"/>
      <c r="G68" s="38">
        <f>G69</f>
        <v>11609817.9</v>
      </c>
      <c r="H68" s="39">
        <f>H69</f>
        <v>8677022</v>
      </c>
      <c r="I68" s="38">
        <f>I69</f>
        <v>8677022</v>
      </c>
      <c r="J68" s="38">
        <f t="shared" si="1"/>
        <v>-2932795.9000000004</v>
      </c>
    </row>
    <row r="69" spans="2:10" x14ac:dyDescent="0.2">
      <c r="B69" s="31"/>
      <c r="C69" s="32" t="s">
        <v>69</v>
      </c>
      <c r="D69" s="33"/>
      <c r="E69" s="34">
        <v>11609817.9</v>
      </c>
      <c r="F69" s="34"/>
      <c r="G69" s="34">
        <f>+E69+F69</f>
        <v>11609817.9</v>
      </c>
      <c r="H69" s="36">
        <v>8677022</v>
      </c>
      <c r="I69" s="34">
        <f>H69</f>
        <v>8677022</v>
      </c>
      <c r="J69" s="34">
        <f t="shared" si="1"/>
        <v>-2932795.9000000004</v>
      </c>
    </row>
    <row r="70" spans="2:10" ht="1.5" customHeight="1" x14ac:dyDescent="0.2">
      <c r="B70" s="42"/>
      <c r="C70" s="48"/>
      <c r="D70" s="49"/>
      <c r="E70" s="34"/>
      <c r="F70" s="34"/>
      <c r="G70" s="34"/>
      <c r="H70" s="36"/>
      <c r="I70" s="34"/>
      <c r="J70" s="34">
        <f t="shared" si="1"/>
        <v>0</v>
      </c>
    </row>
    <row r="71" spans="2:10" s="47" customFormat="1" ht="15" x14ac:dyDescent="0.25">
      <c r="B71" s="26" t="s">
        <v>70</v>
      </c>
      <c r="C71" s="27"/>
      <c r="D71" s="28"/>
      <c r="E71" s="50">
        <f>+E42+E66+E68</f>
        <v>265898591.59999999</v>
      </c>
      <c r="F71" s="38"/>
      <c r="G71" s="38">
        <f>G42+G66+G68</f>
        <v>265898591.59999999</v>
      </c>
      <c r="H71" s="39">
        <f>H42+H66+H68</f>
        <v>274922732.60000002</v>
      </c>
      <c r="I71" s="38">
        <f>I42+I66+I68</f>
        <v>274922732.60000002</v>
      </c>
      <c r="J71" s="38">
        <f>I71-E71</f>
        <v>9024141.0000000298</v>
      </c>
    </row>
    <row r="72" spans="2:10" ht="10.5" customHeight="1" x14ac:dyDescent="0.2">
      <c r="B72" s="42"/>
      <c r="C72" s="48"/>
      <c r="D72" s="49"/>
      <c r="E72" s="34"/>
      <c r="F72" s="34"/>
      <c r="G72" s="34"/>
      <c r="H72" s="36"/>
      <c r="I72" s="34"/>
      <c r="J72" s="34"/>
    </row>
    <row r="73" spans="2:10" x14ac:dyDescent="0.2">
      <c r="B73" s="31"/>
      <c r="C73" s="27" t="s">
        <v>71</v>
      </c>
      <c r="D73" s="28"/>
      <c r="E73" s="34"/>
      <c r="F73" s="34"/>
      <c r="G73" s="34"/>
      <c r="H73" s="36"/>
      <c r="I73" s="34"/>
      <c r="J73" s="34"/>
    </row>
    <row r="74" spans="2:10" ht="18.75" customHeight="1" x14ac:dyDescent="0.2">
      <c r="B74" s="31"/>
      <c r="C74" s="37" t="s">
        <v>72</v>
      </c>
      <c r="D74" s="51"/>
      <c r="E74" s="34">
        <v>11609817.800000001</v>
      </c>
      <c r="F74" s="34"/>
      <c r="G74" s="34">
        <f>+E74+F74</f>
        <v>11609817.800000001</v>
      </c>
      <c r="H74" s="36">
        <v>8677022</v>
      </c>
      <c r="I74" s="34">
        <f>H74</f>
        <v>8677022</v>
      </c>
      <c r="J74" s="38">
        <f>I74-E74</f>
        <v>-2932795.8000000007</v>
      </c>
    </row>
    <row r="75" spans="2:10" ht="18.75" customHeight="1" x14ac:dyDescent="0.2">
      <c r="B75" s="31"/>
      <c r="C75" s="37" t="s">
        <v>73</v>
      </c>
      <c r="D75" s="51"/>
      <c r="E75" s="34"/>
      <c r="F75" s="34"/>
      <c r="G75" s="34"/>
      <c r="H75" s="36"/>
      <c r="I75" s="34"/>
      <c r="J75" s="34"/>
    </row>
    <row r="76" spans="2:10" x14ac:dyDescent="0.2">
      <c r="B76" s="52"/>
      <c r="C76" s="53" t="s">
        <v>74</v>
      </c>
      <c r="D76" s="54"/>
      <c r="E76" s="55">
        <f>E74+E75</f>
        <v>11609817.800000001</v>
      </c>
      <c r="F76" s="56"/>
      <c r="G76" s="57">
        <f>G74+G75</f>
        <v>11609817.800000001</v>
      </c>
      <c r="H76" s="55">
        <f>H74+H75</f>
        <v>8677022</v>
      </c>
      <c r="I76" s="57">
        <f>I74+I75</f>
        <v>8677022</v>
      </c>
      <c r="J76" s="57">
        <f>I76-E76</f>
        <v>-2932795.8000000007</v>
      </c>
    </row>
    <row r="77" spans="2:10" ht="8.1" customHeight="1" x14ac:dyDescent="0.2"/>
    <row r="78" spans="2:10" hidden="1" x14ac:dyDescent="0.2"/>
    <row r="79" spans="2:10" hidden="1" x14ac:dyDescent="0.2">
      <c r="C79" s="2"/>
      <c r="D79" s="2"/>
    </row>
    <row r="80" spans="2:10" x14ac:dyDescent="0.2">
      <c r="E80" s="59"/>
    </row>
    <row r="81" x14ac:dyDescent="0.2"/>
    <row r="82" x14ac:dyDescent="0.2"/>
  </sheetData>
  <mergeCells count="42"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DF OK</vt:lpstr>
      <vt:lpstr>'FORMATO 5 DF OK'!Área_de_impresión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2022-05-06T17:48:27Z</cp:lastPrinted>
  <dcterms:created xsi:type="dcterms:W3CDTF">2022-05-06T17:48:19Z</dcterms:created>
  <dcterms:modified xsi:type="dcterms:W3CDTF">2022-05-06T17:48:39Z</dcterms:modified>
</cp:coreProperties>
</file>