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UIPPE\Downloads\02 EGRESOS\02 EGRESOS\"/>
    </mc:Choice>
  </mc:AlternateContent>
  <xr:revisionPtr revIDLastSave="0" documentId="8_{7535874E-95AE-4C72-B2AE-B46F98DAE6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. Sectorial 2020" sheetId="6" r:id="rId1"/>
    <sheet name="C. Sectorial 2019" sheetId="5" r:id="rId2"/>
    <sheet name="C. Sectorial 20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[2]CHAVA!$A$22:$E$71</definedName>
    <definedName name="base1">#REF!</definedName>
    <definedName name="base2">#REF!</definedName>
    <definedName name="_xlnm.Database">#REF!</definedName>
    <definedName name="CHAVA5">[3]CHAVA2!$A$22:$E$71</definedName>
    <definedName name="CUADRO" hidden="1">[4]POBLACION!$A$17:$A$146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[5]FERNANDO!$A$10:$E$771</definedName>
    <definedName name="grupos_e">[5]FERNANDO!$A$10:$E$771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[6]CHAVA1!$A$22:$E$71</definedName>
    <definedName name="tu">#REF!</definedName>
    <definedName name="VARIABLES">#N/A</definedName>
  </definedNames>
  <calcPr calcId="181029"/>
</workbook>
</file>

<file path=xl/calcChain.xml><?xml version="1.0" encoding="utf-8"?>
<calcChain xmlns="http://schemas.openxmlformats.org/spreadsheetml/2006/main">
  <c r="C47" i="6" l="1"/>
  <c r="C42" i="6"/>
  <c r="C17" i="6"/>
  <c r="C22" i="6"/>
  <c r="C12" i="6"/>
  <c r="C38" i="6" l="1"/>
  <c r="C32" i="6"/>
  <c r="C28" i="6"/>
  <c r="C11" i="6" l="1"/>
  <c r="I32" i="3" l="1"/>
  <c r="I28" i="3" s="1"/>
  <c r="I38" i="3" s="1"/>
  <c r="H32" i="3"/>
  <c r="H28" i="3"/>
  <c r="G32" i="3"/>
  <c r="F32" i="3"/>
  <c r="F28" i="3" s="1"/>
  <c r="E32" i="3"/>
  <c r="D32" i="3"/>
  <c r="C32" i="3"/>
  <c r="C28" i="3" s="1"/>
  <c r="B32" i="3"/>
  <c r="B28" i="3"/>
  <c r="G28" i="3"/>
  <c r="E28" i="3"/>
  <c r="E38" i="3" s="1"/>
  <c r="D28" i="3"/>
  <c r="D38" i="3" s="1"/>
  <c r="G26" i="3"/>
  <c r="I12" i="3"/>
  <c r="H12" i="3"/>
  <c r="H11" i="3" s="1"/>
  <c r="G12" i="3"/>
  <c r="G11" i="3" s="1"/>
  <c r="F12" i="3"/>
  <c r="F11" i="3" s="1"/>
  <c r="E12" i="3"/>
  <c r="D12" i="3"/>
  <c r="C12" i="3"/>
  <c r="C11" i="3" s="1"/>
  <c r="B12" i="3"/>
  <c r="B11" i="3" s="1"/>
  <c r="B38" i="3" s="1"/>
  <c r="I11" i="3"/>
  <c r="E11" i="3"/>
  <c r="D11" i="3"/>
  <c r="C38" i="3" l="1"/>
  <c r="F38" i="3"/>
  <c r="G38" i="3"/>
  <c r="H38" i="3"/>
  <c r="C41" i="6" l="1"/>
  <c r="C51" i="6" s="1"/>
</calcChain>
</file>

<file path=xl/sharedStrings.xml><?xml version="1.0" encoding="utf-8"?>
<sst xmlns="http://schemas.openxmlformats.org/spreadsheetml/2006/main" count="128" uniqueCount="79">
  <si>
    <t>Poder Ejecutivo y Organismos Autónomos</t>
  </si>
  <si>
    <t>Previsiones para contratación de créditos</t>
  </si>
  <si>
    <t>Participaciones municipales</t>
  </si>
  <si>
    <t>Convenios</t>
  </si>
  <si>
    <t>(Millones de Pesos)</t>
  </si>
  <si>
    <t>Órganos Electorales</t>
  </si>
  <si>
    <t>Poderes: Legislativo y Judicial</t>
  </si>
  <si>
    <t>Sector</t>
  </si>
  <si>
    <t>Gasto Programable</t>
  </si>
  <si>
    <t>Desarrollo Social</t>
  </si>
  <si>
    <t>Educación, Cultura y Bienestar Social</t>
  </si>
  <si>
    <t>Desarrollo Urbano y Regional</t>
  </si>
  <si>
    <t>Salud, Seguridad y Asistencia Social</t>
  </si>
  <si>
    <t>Medio Ambiente</t>
  </si>
  <si>
    <t>Promoción del Desarrollo Social y Combate a la Pobreza</t>
  </si>
  <si>
    <t>Seguridad Pública y Procuración de Justicia</t>
  </si>
  <si>
    <t>Agropecuario y Forestal</t>
  </si>
  <si>
    <t>Comunicaciones y Transportes</t>
  </si>
  <si>
    <t>Desarrollo Económico e impulso a la productividad</t>
  </si>
  <si>
    <t>Administración y Finanzas</t>
  </si>
  <si>
    <t>Inversión financiera</t>
  </si>
  <si>
    <t>Subsidios por carga fiscal</t>
  </si>
  <si>
    <t>Gasto No Programable</t>
  </si>
  <si>
    <t>Servicio de la Deuda</t>
  </si>
  <si>
    <t>Previsiones para el Pago de ADEFAS</t>
  </si>
  <si>
    <t>Participaciones y Aportaciones Federales a Municipios</t>
  </si>
  <si>
    <t>FISM</t>
  </si>
  <si>
    <t>FORTAMUN-DF</t>
  </si>
  <si>
    <t>Total</t>
  </si>
  <si>
    <t>Presupuesto Ejercido por Sectores, 20011-2018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</si>
  <si>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Tomo I, Resultados Generales de cada Cuenta Pública.</t>
    </r>
  </si>
  <si>
    <t>Presupuesto Ejercido por Sectores, 2019</t>
  </si>
  <si>
    <t>Sector Desarrollo Social</t>
  </si>
  <si>
    <t>Cultura</t>
  </si>
  <si>
    <t>Educación</t>
  </si>
  <si>
    <t>Salud y seguridad social</t>
  </si>
  <si>
    <t>Social</t>
  </si>
  <si>
    <t>Sector Desarrollo Económico</t>
  </si>
  <si>
    <t>Agropecuario</t>
  </si>
  <si>
    <t>Comunicaciones</t>
  </si>
  <si>
    <t>Económico</t>
  </si>
  <si>
    <t>Empleo</t>
  </si>
  <si>
    <t>Sector Desarrollo Territorial</t>
  </si>
  <si>
    <t>Desarrollo urbano y regional</t>
  </si>
  <si>
    <t>Energía asequible no contaminante</t>
  </si>
  <si>
    <t>Manejo y control de recursos hídricos</t>
  </si>
  <si>
    <t>Medio ambiente</t>
  </si>
  <si>
    <t>Movilidad</t>
  </si>
  <si>
    <t>Sector Seguridad</t>
  </si>
  <si>
    <t>Procuración e impartición de justicia</t>
  </si>
  <si>
    <t>Protección de los derechos humanos</t>
  </si>
  <si>
    <t>Seguridad pública</t>
  </si>
  <si>
    <t>Sector Gobierno</t>
  </si>
  <si>
    <t>Administración y finanzas públicas</t>
  </si>
  <si>
    <t>Gobernabilidad</t>
  </si>
  <si>
    <t>Gobierno digital</t>
  </si>
  <si>
    <t>Órganos electorales</t>
  </si>
  <si>
    <t>Sistema anticorrupción</t>
  </si>
  <si>
    <t>Poderes</t>
  </si>
  <si>
    <t>Judicial</t>
  </si>
  <si>
    <t>Legislativo</t>
  </si>
  <si>
    <t>Otros (Fondos)</t>
  </si>
  <si>
    <t>Sector Municipios</t>
  </si>
  <si>
    <t>FORTAMUNDF</t>
  </si>
  <si>
    <t>FISMDF</t>
  </si>
  <si>
    <t>ISR Participable</t>
  </si>
  <si>
    <t>Deuda Pública</t>
  </si>
  <si>
    <t>Amortizaciones de la deuda pública</t>
  </si>
  <si>
    <t>Costo financiero de la deuda</t>
  </si>
  <si>
    <t>Previsiones para el pago de ADEFAS</t>
  </si>
  <si>
    <t>Total general</t>
  </si>
  <si>
    <t>Inversiones financieras</t>
  </si>
  <si>
    <t>Gasto no programable</t>
  </si>
  <si>
    <t>Fondo General de Previsiones Salariales y Económicas</t>
  </si>
  <si>
    <t>Fondo General para el Pago del ISERTP</t>
  </si>
  <si>
    <r>
      <rPr>
        <b/>
        <sz val="8"/>
        <rFont val="HelveticaNeueLT Std"/>
        <family val="2"/>
      </rPr>
      <t>Fuente:</t>
    </r>
    <r>
      <rPr>
        <sz val="8"/>
        <rFont val="HelveticaNeueLT Std"/>
        <family val="2"/>
      </rPr>
      <t xml:space="preserve"> Tomo I, Resultados Generales de la Cuenta Pública.</t>
    </r>
  </si>
  <si>
    <t>Presupuesto Ejercido por Sectores, 2020</t>
  </si>
  <si>
    <t>Poder Ejecutivo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</si>
  <si>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Sector Central del Estado de México, cifras preliminares.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</si>
</sst>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"/>
    <numFmt numFmtId="165" formatCode="#,##0.0_ ;[Red]\-#,##0.0\ "/>
  </numFmts>
  <fonts count="28" x14ac:knownFonts="1">
    <font>
      <sz val="10"/>
      <name val="Arial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HelveticaNeueLT Std"/>
      <family val="2"/>
    </font>
    <font>
      <b/>
      <sz val="9"/>
      <color indexed="8"/>
      <name val="HelveticaNeueLT Std"/>
      <family val="2"/>
    </font>
    <font>
      <sz val="10"/>
      <name val="HelveticaNeueLT Std"/>
      <family val="2"/>
    </font>
    <font>
      <b/>
      <sz val="12"/>
      <color indexed="8"/>
      <name val="HelveticaNeueLT Std"/>
      <family val="2"/>
    </font>
    <font>
      <sz val="12"/>
      <color indexed="8"/>
      <name val="HelveticaNeueLT Std"/>
      <family val="2"/>
    </font>
    <font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sz val="12"/>
      <name val="HelveticaNeueLT Std"/>
      <family val="2"/>
    </font>
    <font>
      <sz val="10"/>
      <color indexed="8"/>
      <name val="HelveticaNeueLT Std"/>
      <family val="2"/>
    </font>
    <font>
      <sz val="8"/>
      <name val="HelveticaNeueLT Std"/>
      <family val="2"/>
    </font>
    <font>
      <b/>
      <sz val="8"/>
      <name val="HelveticaNeueLT Std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HelveticaNeueLT Std"/>
      <family val="2"/>
    </font>
    <font>
      <sz val="10"/>
      <color theme="0"/>
      <name val="HelveticaNeueLT Std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2" fillId="0" borderId="0"/>
    <xf numFmtId="0" fontId="5" fillId="0" borderId="0"/>
  </cellStyleXfs>
  <cellXfs count="50">
    <xf numFmtId="0" fontId="0" fillId="0" borderId="0" xfId="0"/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0" xfId="0" applyFont="1" applyBorder="1"/>
    <xf numFmtId="0" fontId="1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/>
    </xf>
    <xf numFmtId="0" fontId="13" fillId="0" borderId="0" xfId="0" applyFont="1" applyBorder="1"/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horizontal="center" vertical="center"/>
    </xf>
    <xf numFmtId="165" fontId="17" fillId="3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64" fontId="17" fillId="0" borderId="0" xfId="1" applyNumberFormat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 indent="1"/>
    </xf>
    <xf numFmtId="164" fontId="19" fillId="0" borderId="0" xfId="1" applyNumberFormat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 wrapText="1" indent="1"/>
    </xf>
    <xf numFmtId="0" fontId="14" fillId="2" borderId="1" xfId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5" fillId="4" borderId="2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164" fontId="27" fillId="0" borderId="0" xfId="1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_Copia de GRAFICASdisco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97713</xdr:colOff>
      <xdr:row>0</xdr:row>
      <xdr:rowOff>38101</xdr:rowOff>
    </xdr:from>
    <xdr:to>
      <xdr:col>1</xdr:col>
      <xdr:colOff>593013</xdr:colOff>
      <xdr:row>5</xdr:row>
      <xdr:rowOff>74917</xdr:rowOff>
    </xdr:to>
    <xdr:pic>
      <xdr:nvPicPr>
        <xdr:cNvPr id="2" name="Picture 1" descr="G escudo v">
          <a:extLst>
            <a:ext uri="{FF2B5EF4-FFF2-40B4-BE49-F238E27FC236}">
              <a16:creationId xmlns:a16="http://schemas.microsoft.com/office/drawing/2014/main" id="{BFA4AD9A-F46E-47E1-9F55-4BD82A38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13" y="38101"/>
          <a:ext cx="1255160" cy="101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</xdr:col>
      <xdr:colOff>657225</xdr:colOff>
      <xdr:row>5</xdr:row>
      <xdr:rowOff>117725</xdr:rowOff>
    </xdr:to>
    <xdr:pic>
      <xdr:nvPicPr>
        <xdr:cNvPr id="4109" name="Picture 1" descr="G escudo v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255160" cy="1042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6</xdr:row>
      <xdr:rowOff>142875</xdr:rowOff>
    </xdr:to>
    <xdr:pic>
      <xdr:nvPicPr>
        <xdr:cNvPr id="2071" name="Picture 1" descr="G escudo v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CA0CC-4BB9-49A9-B055-AAB56D74C172}">
  <sheetPr>
    <pageSetUpPr fitToPage="1"/>
  </sheetPr>
  <dimension ref="B3:N52"/>
  <sheetViews>
    <sheetView showGridLines="0" tabSelected="1" zoomScale="89" zoomScaleNormal="89" workbookViewId="0"/>
  </sheetViews>
  <sheetFormatPr baseColWidth="10" defaultRowHeight="12.75" x14ac:dyDescent="0.2"/>
  <cols>
    <col min="1" max="1" width="11.42578125" style="3"/>
    <col min="2" max="2" width="66.7109375" style="3" customWidth="1"/>
    <col min="3" max="3" width="14.7109375" style="3" bestFit="1" customWidth="1"/>
    <col min="4" max="16384" width="11.42578125" style="3"/>
  </cols>
  <sheetData>
    <row r="3" spans="2:14" ht="20.25" x14ac:dyDescent="0.2">
      <c r="B3" s="44" t="s">
        <v>76</v>
      </c>
      <c r="C3" s="44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 x14ac:dyDescent="0.2">
      <c r="B4" s="45" t="s">
        <v>77</v>
      </c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 x14ac:dyDescent="0.2">
      <c r="B5" s="46" t="s">
        <v>4</v>
      </c>
      <c r="C5" s="46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">
      <c r="B6" s="10"/>
      <c r="C6" s="10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">
      <c r="B7" s="10"/>
      <c r="C7" s="1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3.5" thickBot="1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x14ac:dyDescent="0.2">
      <c r="B9" s="42" t="s">
        <v>7</v>
      </c>
      <c r="C9" s="42">
        <v>2020</v>
      </c>
    </row>
    <row r="10" spans="2:14" ht="13.5" thickBot="1" x14ac:dyDescent="0.25">
      <c r="B10" s="47"/>
      <c r="C10" s="43"/>
    </row>
    <row r="11" spans="2:14" ht="15.75" x14ac:dyDescent="0.2">
      <c r="B11" s="12" t="s">
        <v>8</v>
      </c>
      <c r="C11" s="13">
        <f>C12+C17+C22+C28+C32+C38</f>
        <v>171606.33926342987</v>
      </c>
    </row>
    <row r="12" spans="2:14" ht="15.75" x14ac:dyDescent="0.2">
      <c r="B12" s="4" t="s">
        <v>32</v>
      </c>
      <c r="C12" s="48">
        <f>SUM(C13:C16)</f>
        <v>123627.80991318986</v>
      </c>
    </row>
    <row r="13" spans="2:14" ht="15" x14ac:dyDescent="0.2">
      <c r="B13" s="5" t="s">
        <v>36</v>
      </c>
      <c r="C13" s="49">
        <v>2292.786944859999</v>
      </c>
    </row>
    <row r="14" spans="2:14" ht="15" x14ac:dyDescent="0.2">
      <c r="B14" s="5" t="s">
        <v>34</v>
      </c>
      <c r="C14" s="49">
        <v>73825.621290999887</v>
      </c>
    </row>
    <row r="15" spans="2:14" ht="15" x14ac:dyDescent="0.2">
      <c r="B15" s="5" t="s">
        <v>33</v>
      </c>
      <c r="C15" s="49">
        <v>1696.9527199000001</v>
      </c>
    </row>
    <row r="16" spans="2:14" ht="15" x14ac:dyDescent="0.2">
      <c r="B16" s="5" t="s">
        <v>35</v>
      </c>
      <c r="C16" s="49">
        <v>45812.448957429981</v>
      </c>
    </row>
    <row r="17" spans="2:3" ht="15.75" x14ac:dyDescent="0.2">
      <c r="B17" s="4" t="s">
        <v>37</v>
      </c>
      <c r="C17" s="48">
        <f>SUM(C18:C21)</f>
        <v>5478.265162069998</v>
      </c>
    </row>
    <row r="18" spans="2:3" ht="15" x14ac:dyDescent="0.2">
      <c r="B18" s="5" t="s">
        <v>40</v>
      </c>
      <c r="C18" s="49">
        <v>548.16641136999999</v>
      </c>
    </row>
    <row r="19" spans="2:3" ht="15" x14ac:dyDescent="0.2">
      <c r="B19" s="5" t="s">
        <v>38</v>
      </c>
      <c r="C19" s="49">
        <v>375.28160485000024</v>
      </c>
    </row>
    <row r="20" spans="2:3" ht="15" x14ac:dyDescent="0.2">
      <c r="B20" s="5" t="s">
        <v>39</v>
      </c>
      <c r="C20" s="49">
        <v>3380.1260231799988</v>
      </c>
    </row>
    <row r="21" spans="2:3" ht="15" x14ac:dyDescent="0.2">
      <c r="B21" s="5" t="s">
        <v>41</v>
      </c>
      <c r="C21" s="49">
        <v>1174.6911226699997</v>
      </c>
    </row>
    <row r="22" spans="2:3" ht="15.75" x14ac:dyDescent="0.2">
      <c r="B22" s="4" t="s">
        <v>42</v>
      </c>
      <c r="C22" s="48">
        <f>SUM(C23:C27)</f>
        <v>4767.1997733199987</v>
      </c>
    </row>
    <row r="23" spans="2:3" ht="15" x14ac:dyDescent="0.2">
      <c r="B23" s="5" t="s">
        <v>43</v>
      </c>
      <c r="C23" s="49">
        <v>351.60773310999997</v>
      </c>
    </row>
    <row r="24" spans="2:3" ht="15" x14ac:dyDescent="0.2">
      <c r="B24" s="5" t="s">
        <v>44</v>
      </c>
      <c r="C24" s="49">
        <v>38.810802930000001</v>
      </c>
    </row>
    <row r="25" spans="2:3" ht="15" x14ac:dyDescent="0.2">
      <c r="B25" s="5" t="s">
        <v>46</v>
      </c>
      <c r="C25" s="49">
        <v>1703.0266371299992</v>
      </c>
    </row>
    <row r="26" spans="2:3" ht="15" x14ac:dyDescent="0.2">
      <c r="B26" s="5" t="s">
        <v>45</v>
      </c>
      <c r="C26" s="49">
        <v>1820.0614518599996</v>
      </c>
    </row>
    <row r="27" spans="2:3" ht="15" x14ac:dyDescent="0.2">
      <c r="B27" s="5" t="s">
        <v>47</v>
      </c>
      <c r="C27" s="49">
        <v>853.69314828999984</v>
      </c>
    </row>
    <row r="28" spans="2:3" ht="15.75" x14ac:dyDescent="0.2">
      <c r="B28" s="4" t="s">
        <v>48</v>
      </c>
      <c r="C28" s="48">
        <f>SUM(C29:C31)</f>
        <v>20973.591017850002</v>
      </c>
    </row>
    <row r="29" spans="2:3" ht="15" x14ac:dyDescent="0.2">
      <c r="B29" s="5" t="s">
        <v>51</v>
      </c>
      <c r="C29" s="49">
        <v>12083.650181350005</v>
      </c>
    </row>
    <row r="30" spans="2:3" ht="15" x14ac:dyDescent="0.2">
      <c r="B30" s="5" t="s">
        <v>49</v>
      </c>
      <c r="C30" s="49">
        <v>8515.7762492699967</v>
      </c>
    </row>
    <row r="31" spans="2:3" ht="15" x14ac:dyDescent="0.2">
      <c r="B31" s="5" t="s">
        <v>50</v>
      </c>
      <c r="C31" s="49">
        <v>374.16458723</v>
      </c>
    </row>
    <row r="32" spans="2:3" ht="15.75" x14ac:dyDescent="0.2">
      <c r="B32" s="4" t="s">
        <v>52</v>
      </c>
      <c r="C32" s="48">
        <f>SUM(C33:C37)</f>
        <v>11707.703759550001</v>
      </c>
    </row>
    <row r="33" spans="2:3" ht="15" x14ac:dyDescent="0.2">
      <c r="B33" s="5" t="s">
        <v>53</v>
      </c>
      <c r="C33" s="49">
        <v>8561.8723052800015</v>
      </c>
    </row>
    <row r="34" spans="2:3" ht="15" x14ac:dyDescent="0.2">
      <c r="B34" s="5" t="s">
        <v>54</v>
      </c>
      <c r="C34" s="49">
        <v>875.04842753000048</v>
      </c>
    </row>
    <row r="35" spans="2:3" ht="15" x14ac:dyDescent="0.2">
      <c r="B35" s="9" t="s">
        <v>57</v>
      </c>
      <c r="C35" s="49">
        <v>505.28899403999998</v>
      </c>
    </row>
    <row r="36" spans="2:3" ht="15" x14ac:dyDescent="0.2">
      <c r="B36" s="9" t="s">
        <v>55</v>
      </c>
      <c r="C36" s="49">
        <v>565.98195893999991</v>
      </c>
    </row>
    <row r="37" spans="2:3" ht="15" x14ac:dyDescent="0.2">
      <c r="B37" s="9" t="s">
        <v>56</v>
      </c>
      <c r="C37" s="49">
        <v>1199.51207376</v>
      </c>
    </row>
    <row r="38" spans="2:3" ht="15.75" x14ac:dyDescent="0.2">
      <c r="B38" s="4" t="s">
        <v>58</v>
      </c>
      <c r="C38" s="48">
        <f>SUM(C39:C40)</f>
        <v>5051.7696374500001</v>
      </c>
    </row>
    <row r="39" spans="2:3" ht="15" x14ac:dyDescent="0.2">
      <c r="B39" s="5" t="s">
        <v>60</v>
      </c>
      <c r="C39" s="49">
        <v>1469.01919404</v>
      </c>
    </row>
    <row r="40" spans="2:3" ht="15" x14ac:dyDescent="0.2">
      <c r="B40" s="5" t="s">
        <v>59</v>
      </c>
      <c r="C40" s="49">
        <v>3582.7504434100001</v>
      </c>
    </row>
    <row r="41" spans="2:3" ht="15.75" x14ac:dyDescent="0.2">
      <c r="B41" s="12" t="s">
        <v>72</v>
      </c>
      <c r="C41" s="13">
        <f>C42+C47</f>
        <v>48330.911816849999</v>
      </c>
    </row>
    <row r="42" spans="2:3" ht="15.75" x14ac:dyDescent="0.2">
      <c r="B42" s="4" t="s">
        <v>62</v>
      </c>
      <c r="C42" s="48">
        <f>SUM(C43:C46)</f>
        <v>35609.23972872</v>
      </c>
    </row>
    <row r="43" spans="2:3" ht="15" x14ac:dyDescent="0.2">
      <c r="B43" s="9" t="s">
        <v>2</v>
      </c>
      <c r="C43" s="49">
        <v>19561.428302719996</v>
      </c>
    </row>
    <row r="44" spans="2:3" ht="15" x14ac:dyDescent="0.2">
      <c r="B44" s="9" t="s">
        <v>64</v>
      </c>
      <c r="C44" s="49">
        <v>5278.8824629999999</v>
      </c>
    </row>
    <row r="45" spans="2:3" ht="15" x14ac:dyDescent="0.2">
      <c r="B45" s="9" t="s">
        <v>63</v>
      </c>
      <c r="C45" s="49">
        <v>8092.5546240000003</v>
      </c>
    </row>
    <row r="46" spans="2:3" ht="15" x14ac:dyDescent="0.2">
      <c r="B46" s="9" t="s">
        <v>65</v>
      </c>
      <c r="C46" s="49">
        <v>2676.374339</v>
      </c>
    </row>
    <row r="47" spans="2:3" ht="15.75" x14ac:dyDescent="0.2">
      <c r="B47" s="4" t="s">
        <v>66</v>
      </c>
      <c r="C47" s="48">
        <f>SUM(C48:C50)</f>
        <v>12721.672088130003</v>
      </c>
    </row>
    <row r="48" spans="2:3" ht="15" x14ac:dyDescent="0.2">
      <c r="B48" s="9" t="s">
        <v>69</v>
      </c>
      <c r="C48" s="49">
        <v>7356.12434734</v>
      </c>
    </row>
    <row r="49" spans="2:3" ht="15" x14ac:dyDescent="0.2">
      <c r="B49" s="9" t="s">
        <v>67</v>
      </c>
      <c r="C49" s="49">
        <v>1858.1695956600001</v>
      </c>
    </row>
    <row r="50" spans="2:3" ht="15" x14ac:dyDescent="0.2">
      <c r="B50" s="9" t="s">
        <v>68</v>
      </c>
      <c r="C50" s="49">
        <v>3507.378145130001</v>
      </c>
    </row>
    <row r="51" spans="2:3" ht="16.5" thickBot="1" x14ac:dyDescent="0.25">
      <c r="B51" s="11" t="s">
        <v>70</v>
      </c>
      <c r="C51" s="20">
        <f>C41+C11</f>
        <v>219937.25108027988</v>
      </c>
    </row>
    <row r="52" spans="2:3" x14ac:dyDescent="0.2">
      <c r="B52" s="21" t="s">
        <v>78</v>
      </c>
    </row>
  </sheetData>
  <mergeCells count="5">
    <mergeCell ref="B3:C3"/>
    <mergeCell ref="B4:C4"/>
    <mergeCell ref="B5:C5"/>
    <mergeCell ref="B9:B10"/>
    <mergeCell ref="C9:C10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57"/>
  <sheetViews>
    <sheetView showGridLines="0" zoomScale="89" zoomScaleNormal="89" workbookViewId="0">
      <selection activeCell="B7" sqref="B7"/>
    </sheetView>
  </sheetViews>
  <sheetFormatPr baseColWidth="10" defaultRowHeight="12.75" x14ac:dyDescent="0.2"/>
  <cols>
    <col min="1" max="1" width="11.42578125" style="23"/>
    <col min="2" max="2" width="66.7109375" style="23" customWidth="1"/>
    <col min="3" max="3" width="14.7109375" style="23" bestFit="1" customWidth="1"/>
    <col min="4" max="16384" width="11.42578125" style="23"/>
  </cols>
  <sheetData>
    <row r="3" spans="2:14" ht="20.25" x14ac:dyDescent="0.2">
      <c r="B3" s="36" t="s">
        <v>31</v>
      </c>
      <c r="C3" s="36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15" x14ac:dyDescent="0.2">
      <c r="B4" s="37" t="s">
        <v>0</v>
      </c>
      <c r="C4" s="3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ht="15" x14ac:dyDescent="0.2">
      <c r="B5" s="38" t="s">
        <v>4</v>
      </c>
      <c r="C5" s="3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x14ac:dyDescent="0.2"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14" x14ac:dyDescent="0.2">
      <c r="B7" s="24"/>
      <c r="C7" s="2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ht="13.5" thickBot="1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 x14ac:dyDescent="0.2">
      <c r="B9" s="39" t="s">
        <v>7</v>
      </c>
      <c r="C9" s="39">
        <v>2019</v>
      </c>
    </row>
    <row r="10" spans="2:14" ht="13.5" thickBot="1" x14ac:dyDescent="0.25">
      <c r="B10" s="40"/>
      <c r="C10" s="41"/>
    </row>
    <row r="11" spans="2:14" ht="15" x14ac:dyDescent="0.2">
      <c r="B11" s="26" t="s">
        <v>8</v>
      </c>
      <c r="C11" s="27">
        <v>244050.9283</v>
      </c>
    </row>
    <row r="12" spans="2:14" ht="15" x14ac:dyDescent="0.2">
      <c r="B12" s="28" t="s">
        <v>32</v>
      </c>
      <c r="C12" s="29">
        <v>176705.68769999998</v>
      </c>
    </row>
    <row r="13" spans="2:14" ht="15" x14ac:dyDescent="0.2">
      <c r="B13" s="30" t="s">
        <v>36</v>
      </c>
      <c r="C13" s="31">
        <v>9517.150599999999</v>
      </c>
    </row>
    <row r="14" spans="2:14" ht="15" x14ac:dyDescent="0.2">
      <c r="B14" s="30" t="s">
        <v>34</v>
      </c>
      <c r="C14" s="31">
        <v>100642.0577</v>
      </c>
    </row>
    <row r="15" spans="2:14" ht="15" x14ac:dyDescent="0.2">
      <c r="B15" s="30" t="s">
        <v>33</v>
      </c>
      <c r="C15" s="31">
        <v>2640.9897000000001</v>
      </c>
    </row>
    <row r="16" spans="2:14" ht="15" x14ac:dyDescent="0.2">
      <c r="B16" s="30" t="s">
        <v>35</v>
      </c>
      <c r="C16" s="31">
        <v>63905.489600000001</v>
      </c>
    </row>
    <row r="17" spans="2:3" ht="15" x14ac:dyDescent="0.2">
      <c r="B17" s="28" t="s">
        <v>37</v>
      </c>
      <c r="C17" s="29">
        <v>8939.5864000000001</v>
      </c>
    </row>
    <row r="18" spans="2:3" ht="15" x14ac:dyDescent="0.2">
      <c r="B18" s="30" t="s">
        <v>40</v>
      </c>
      <c r="C18" s="31">
        <v>1210.6871999999998</v>
      </c>
    </row>
    <row r="19" spans="2:3" ht="15" x14ac:dyDescent="0.2">
      <c r="B19" s="30" t="s">
        <v>38</v>
      </c>
      <c r="C19" s="31">
        <v>1345.4392</v>
      </c>
    </row>
    <row r="20" spans="2:3" ht="15" x14ac:dyDescent="0.2">
      <c r="B20" s="30" t="s">
        <v>39</v>
      </c>
      <c r="C20" s="31">
        <v>5414.1795999999995</v>
      </c>
    </row>
    <row r="21" spans="2:3" ht="15" x14ac:dyDescent="0.2">
      <c r="B21" s="30" t="s">
        <v>41</v>
      </c>
      <c r="C21" s="31">
        <v>969.28030000000001</v>
      </c>
    </row>
    <row r="22" spans="2:3" ht="15" x14ac:dyDescent="0.2">
      <c r="B22" s="28" t="s">
        <v>42</v>
      </c>
      <c r="C22" s="29">
        <v>10735.2395</v>
      </c>
    </row>
    <row r="23" spans="2:3" ht="15" x14ac:dyDescent="0.2">
      <c r="B23" s="30" t="s">
        <v>43</v>
      </c>
      <c r="C23" s="31">
        <v>310.00640000000004</v>
      </c>
    </row>
    <row r="24" spans="2:3" ht="15" x14ac:dyDescent="0.2">
      <c r="B24" s="30" t="s">
        <v>44</v>
      </c>
      <c r="C24" s="31">
        <v>28.47</v>
      </c>
    </row>
    <row r="25" spans="2:3" ht="15" x14ac:dyDescent="0.2">
      <c r="B25" s="30" t="s">
        <v>46</v>
      </c>
      <c r="C25" s="31">
        <v>2235.3082999999997</v>
      </c>
    </row>
    <row r="26" spans="2:3" ht="15" x14ac:dyDescent="0.2">
      <c r="B26" s="30" t="s">
        <v>45</v>
      </c>
      <c r="C26" s="31">
        <v>7374.7862000000005</v>
      </c>
    </row>
    <row r="27" spans="2:3" ht="15" x14ac:dyDescent="0.2">
      <c r="B27" s="30" t="s">
        <v>47</v>
      </c>
      <c r="C27" s="31">
        <v>786.66859999999997</v>
      </c>
    </row>
    <row r="28" spans="2:3" ht="15" x14ac:dyDescent="0.2">
      <c r="B28" s="28" t="s">
        <v>48</v>
      </c>
      <c r="C28" s="29">
        <v>23208.3505</v>
      </c>
    </row>
    <row r="29" spans="2:3" ht="15" x14ac:dyDescent="0.2">
      <c r="B29" s="30" t="s">
        <v>51</v>
      </c>
      <c r="C29" s="31">
        <v>15324.1122</v>
      </c>
    </row>
    <row r="30" spans="2:3" ht="15" x14ac:dyDescent="0.2">
      <c r="B30" s="30" t="s">
        <v>49</v>
      </c>
      <c r="C30" s="31">
        <v>7293.9332000000004</v>
      </c>
    </row>
    <row r="31" spans="2:3" ht="15" x14ac:dyDescent="0.2">
      <c r="B31" s="30" t="s">
        <v>50</v>
      </c>
      <c r="C31" s="31">
        <v>590.30509999999992</v>
      </c>
    </row>
    <row r="32" spans="2:3" ht="15" x14ac:dyDescent="0.2">
      <c r="B32" s="28" t="s">
        <v>52</v>
      </c>
      <c r="C32" s="29">
        <v>9695.4354000000003</v>
      </c>
    </row>
    <row r="33" spans="2:3" ht="15" x14ac:dyDescent="0.2">
      <c r="B33" s="30" t="s">
        <v>53</v>
      </c>
      <c r="C33" s="31">
        <v>6544.5810000000001</v>
      </c>
    </row>
    <row r="34" spans="2:3" ht="15" x14ac:dyDescent="0.2">
      <c r="B34" s="30" t="s">
        <v>54</v>
      </c>
      <c r="C34" s="31">
        <v>1266.6943999999999</v>
      </c>
    </row>
    <row r="35" spans="2:3" ht="15" x14ac:dyDescent="0.2">
      <c r="B35" s="32" t="s">
        <v>57</v>
      </c>
      <c r="C35" s="31">
        <v>560.65319999999997</v>
      </c>
    </row>
    <row r="36" spans="2:3" ht="15" x14ac:dyDescent="0.2">
      <c r="B36" s="32" t="s">
        <v>55</v>
      </c>
      <c r="C36" s="31">
        <v>4.8641999999999994</v>
      </c>
    </row>
    <row r="37" spans="2:3" ht="15" x14ac:dyDescent="0.2">
      <c r="B37" s="32" t="s">
        <v>56</v>
      </c>
      <c r="C37" s="31">
        <v>1318.6426999999999</v>
      </c>
    </row>
    <row r="38" spans="2:3" ht="15" x14ac:dyDescent="0.2">
      <c r="B38" s="28" t="s">
        <v>58</v>
      </c>
      <c r="C38" s="29">
        <v>5128.7284</v>
      </c>
    </row>
    <row r="39" spans="2:3" ht="15" x14ac:dyDescent="0.2">
      <c r="B39" s="30" t="s">
        <v>60</v>
      </c>
      <c r="C39" s="31">
        <v>1469.0192</v>
      </c>
    </row>
    <row r="40" spans="2:3" ht="15" x14ac:dyDescent="0.2">
      <c r="B40" s="30" t="s">
        <v>59</v>
      </c>
      <c r="C40" s="31">
        <v>3659.7092000000002</v>
      </c>
    </row>
    <row r="41" spans="2:3" ht="15" x14ac:dyDescent="0.2">
      <c r="B41" s="28" t="s">
        <v>61</v>
      </c>
      <c r="C41" s="31">
        <v>9637.9004000000004</v>
      </c>
    </row>
    <row r="42" spans="2:3" ht="15" x14ac:dyDescent="0.2">
      <c r="B42" s="32" t="s">
        <v>73</v>
      </c>
      <c r="C42" s="31">
        <v>0</v>
      </c>
    </row>
    <row r="43" spans="2:3" ht="15" x14ac:dyDescent="0.2">
      <c r="B43" s="32" t="s">
        <v>74</v>
      </c>
      <c r="C43" s="31">
        <v>0</v>
      </c>
    </row>
    <row r="44" spans="2:3" ht="15" x14ac:dyDescent="0.2">
      <c r="B44" s="32" t="s">
        <v>71</v>
      </c>
      <c r="C44" s="31">
        <v>3941.9061000000002</v>
      </c>
    </row>
    <row r="45" spans="2:3" ht="15" x14ac:dyDescent="0.2">
      <c r="B45" s="32" t="s">
        <v>21</v>
      </c>
      <c r="C45" s="31">
        <v>5695.9942999999994</v>
      </c>
    </row>
    <row r="46" spans="2:3" ht="15" x14ac:dyDescent="0.2">
      <c r="B46" s="26" t="s">
        <v>72</v>
      </c>
      <c r="C46" s="27">
        <v>74787.361099999995</v>
      </c>
    </row>
    <row r="47" spans="2:3" ht="15" x14ac:dyDescent="0.2">
      <c r="B47" s="28" t="s">
        <v>62</v>
      </c>
      <c r="C47" s="29">
        <v>47667.233700000004</v>
      </c>
    </row>
    <row r="48" spans="2:3" ht="15" x14ac:dyDescent="0.2">
      <c r="B48" s="32" t="s">
        <v>2</v>
      </c>
      <c r="C48" s="31">
        <v>27460.545100000003</v>
      </c>
    </row>
    <row r="49" spans="2:3" ht="15" x14ac:dyDescent="0.2">
      <c r="B49" s="32" t="s">
        <v>64</v>
      </c>
      <c r="C49" s="31">
        <v>5493.5315999999993</v>
      </c>
    </row>
    <row r="50" spans="2:3" ht="15" x14ac:dyDescent="0.2">
      <c r="B50" s="32" t="s">
        <v>63</v>
      </c>
      <c r="C50" s="31">
        <v>11726.430900000001</v>
      </c>
    </row>
    <row r="51" spans="2:3" ht="15" x14ac:dyDescent="0.2">
      <c r="B51" s="32" t="s">
        <v>65</v>
      </c>
      <c r="C51" s="31">
        <v>2986.7260000000001</v>
      </c>
    </row>
    <row r="52" spans="2:3" ht="15" x14ac:dyDescent="0.2">
      <c r="B52" s="28" t="s">
        <v>66</v>
      </c>
      <c r="C52" s="29">
        <v>27120.127399999998</v>
      </c>
    </row>
    <row r="53" spans="2:3" ht="15" x14ac:dyDescent="0.2">
      <c r="B53" s="32" t="s">
        <v>69</v>
      </c>
      <c r="C53" s="31">
        <v>20988.190600000002</v>
      </c>
    </row>
    <row r="54" spans="2:3" ht="15" x14ac:dyDescent="0.2">
      <c r="B54" s="32" t="s">
        <v>67</v>
      </c>
      <c r="C54" s="31">
        <v>1577.9525000000001</v>
      </c>
    </row>
    <row r="55" spans="2:3" ht="15" x14ac:dyDescent="0.2">
      <c r="B55" s="32" t="s">
        <v>68</v>
      </c>
      <c r="C55" s="31">
        <v>4553.9843000000001</v>
      </c>
    </row>
    <row r="56" spans="2:3" ht="15.75" thickBot="1" x14ac:dyDescent="0.25">
      <c r="B56" s="33" t="s">
        <v>70</v>
      </c>
      <c r="C56" s="34">
        <v>318838.2893</v>
      </c>
    </row>
    <row r="57" spans="2:3" x14ac:dyDescent="0.2">
      <c r="B57" s="35" t="s">
        <v>75</v>
      </c>
    </row>
  </sheetData>
  <mergeCells count="5">
    <mergeCell ref="C9:C10"/>
    <mergeCell ref="B3:C3"/>
    <mergeCell ref="B4:C4"/>
    <mergeCell ref="B5:C5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T39"/>
  <sheetViews>
    <sheetView showGridLines="0" topLeftCell="A4" zoomScale="90" zoomScaleNormal="90" workbookViewId="0">
      <selection activeCell="A16" sqref="A16"/>
    </sheetView>
  </sheetViews>
  <sheetFormatPr baseColWidth="10" defaultRowHeight="12.75" x14ac:dyDescent="0.2"/>
  <cols>
    <col min="1" max="1" width="66.7109375" style="3" customWidth="1"/>
    <col min="2" max="9" width="12" style="3" bestFit="1" customWidth="1"/>
    <col min="10" max="16384" width="11.42578125" style="3"/>
  </cols>
  <sheetData>
    <row r="3" spans="1:20" ht="20.25" x14ac:dyDescent="0.2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x14ac:dyDescent="0.2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x14ac:dyDescent="0.2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0"/>
      <c r="B6" s="10"/>
      <c r="C6" s="10"/>
      <c r="D6" s="10"/>
      <c r="E6" s="10"/>
      <c r="F6" s="10"/>
      <c r="G6" s="10"/>
      <c r="H6" s="10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">
      <c r="A7" s="10"/>
      <c r="B7" s="10"/>
      <c r="C7" s="10"/>
      <c r="D7" s="10"/>
      <c r="E7" s="10"/>
      <c r="F7" s="10"/>
      <c r="G7" s="10"/>
      <c r="H7" s="10"/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">
      <c r="A9" s="42" t="s">
        <v>7</v>
      </c>
      <c r="B9" s="42">
        <v>2011</v>
      </c>
      <c r="C9" s="42">
        <v>2012</v>
      </c>
      <c r="D9" s="42">
        <v>2013</v>
      </c>
      <c r="E9" s="42">
        <v>2014</v>
      </c>
      <c r="F9" s="42">
        <v>2015</v>
      </c>
      <c r="G9" s="42">
        <v>2016</v>
      </c>
      <c r="H9" s="42">
        <v>2017</v>
      </c>
      <c r="I9" s="42">
        <v>2018</v>
      </c>
    </row>
    <row r="10" spans="1:20" ht="13.5" thickBot="1" x14ac:dyDescent="0.25">
      <c r="A10" s="47"/>
      <c r="B10" s="43"/>
      <c r="C10" s="43"/>
      <c r="D10" s="43"/>
      <c r="E10" s="43"/>
      <c r="F10" s="43"/>
      <c r="G10" s="43"/>
      <c r="H10" s="43"/>
      <c r="I10" s="43"/>
    </row>
    <row r="11" spans="1:20" ht="15.75" x14ac:dyDescent="0.2">
      <c r="A11" s="12" t="s">
        <v>8</v>
      </c>
      <c r="B11" s="13">
        <f>(B12+SUM(B18:B26))</f>
        <v>137863.20020000002</v>
      </c>
      <c r="C11" s="13">
        <f t="shared" ref="C11:I11" si="0">(C12+SUM(C18:C26))</f>
        <v>151232.7254</v>
      </c>
      <c r="D11" s="13">
        <f t="shared" si="0"/>
        <v>163348.1165</v>
      </c>
      <c r="E11" s="13">
        <f t="shared" si="0"/>
        <v>189328.37180000002</v>
      </c>
      <c r="F11" s="13">
        <f t="shared" si="0"/>
        <v>193176.91460000002</v>
      </c>
      <c r="G11" s="13">
        <f t="shared" si="0"/>
        <v>221854.95819999999</v>
      </c>
      <c r="H11" s="13">
        <f t="shared" si="0"/>
        <v>226151.31339999998</v>
      </c>
      <c r="I11" s="13">
        <f t="shared" si="0"/>
        <v>238611.32009999998</v>
      </c>
    </row>
    <row r="12" spans="1:20" ht="15.75" x14ac:dyDescent="0.2">
      <c r="A12" s="4" t="s">
        <v>9</v>
      </c>
      <c r="B12" s="14">
        <f t="shared" ref="B12:G12" si="1">SUM(B13:B17)</f>
        <v>104126.94070000001</v>
      </c>
      <c r="C12" s="14">
        <f t="shared" si="1"/>
        <v>113447.36010000001</v>
      </c>
      <c r="D12" s="14">
        <f t="shared" si="1"/>
        <v>124845.5307</v>
      </c>
      <c r="E12" s="14">
        <f t="shared" si="1"/>
        <v>146232.2016</v>
      </c>
      <c r="F12" s="14">
        <f t="shared" si="1"/>
        <v>149108.08430000002</v>
      </c>
      <c r="G12" s="14">
        <f t="shared" si="1"/>
        <v>175372.55619999999</v>
      </c>
      <c r="H12" s="14">
        <f>SUM(H13:H17)</f>
        <v>176668.01399999997</v>
      </c>
      <c r="I12" s="14">
        <f>SUM(I13:I17)</f>
        <v>180225.42929999999</v>
      </c>
    </row>
    <row r="13" spans="1:20" ht="15" x14ac:dyDescent="0.2">
      <c r="A13" s="5" t="s">
        <v>10</v>
      </c>
      <c r="B13" s="15">
        <v>57104.323600000003</v>
      </c>
      <c r="C13" s="15">
        <v>64626.416899999997</v>
      </c>
      <c r="D13" s="15">
        <v>71726.046300000002</v>
      </c>
      <c r="E13" s="15">
        <v>78658.004499999995</v>
      </c>
      <c r="F13" s="15">
        <v>83486.149600000004</v>
      </c>
      <c r="G13" s="15">
        <v>89619.403600000005</v>
      </c>
      <c r="H13" s="15">
        <v>92468.776199999993</v>
      </c>
      <c r="I13" s="15">
        <v>96792.876900000003</v>
      </c>
    </row>
    <row r="14" spans="1:20" ht="15" x14ac:dyDescent="0.2">
      <c r="A14" s="5" t="s">
        <v>11</v>
      </c>
      <c r="B14" s="15">
        <v>12544.713299999999</v>
      </c>
      <c r="C14" s="15">
        <v>10182.388499999999</v>
      </c>
      <c r="D14" s="15">
        <v>10502.515299999999</v>
      </c>
      <c r="E14" s="15">
        <v>18400.182799999999</v>
      </c>
      <c r="F14" s="15">
        <v>12093.3344</v>
      </c>
      <c r="G14" s="15">
        <v>18572.1158</v>
      </c>
      <c r="H14" s="15">
        <v>20153.779299999998</v>
      </c>
      <c r="I14" s="15">
        <v>13005.3498</v>
      </c>
    </row>
    <row r="15" spans="1:20" ht="15" x14ac:dyDescent="0.2">
      <c r="A15" s="5" t="s">
        <v>12</v>
      </c>
      <c r="B15" s="15">
        <v>30467.9274</v>
      </c>
      <c r="C15" s="15">
        <v>34281.043799999999</v>
      </c>
      <c r="D15" s="15">
        <v>37728.902999999998</v>
      </c>
      <c r="E15" s="15">
        <v>43358.201800000003</v>
      </c>
      <c r="F15" s="15">
        <v>47010.164400000001</v>
      </c>
      <c r="G15" s="15">
        <v>60313.608999999997</v>
      </c>
      <c r="H15" s="15">
        <v>58215.470600000001</v>
      </c>
      <c r="I15" s="15">
        <v>62311.893300000003</v>
      </c>
    </row>
    <row r="16" spans="1:20" ht="15" x14ac:dyDescent="0.2">
      <c r="A16" s="5" t="s">
        <v>13</v>
      </c>
      <c r="B16" s="15">
        <v>701.80619999999999</v>
      </c>
      <c r="C16" s="15">
        <v>869.79759999999999</v>
      </c>
      <c r="D16" s="15">
        <v>1249.5658000000001</v>
      </c>
      <c r="E16" s="15">
        <v>1461.9808</v>
      </c>
      <c r="F16" s="15">
        <v>1526.1072999999999</v>
      </c>
      <c r="G16" s="15">
        <v>1523.3769</v>
      </c>
      <c r="H16" s="15">
        <v>1461.5309999999999</v>
      </c>
      <c r="I16" s="15">
        <v>1508.5246</v>
      </c>
    </row>
    <row r="17" spans="1:9" ht="15" x14ac:dyDescent="0.2">
      <c r="A17" s="5" t="s">
        <v>14</v>
      </c>
      <c r="B17" s="15">
        <v>3308.1702</v>
      </c>
      <c r="C17" s="15">
        <v>3487.7132999999999</v>
      </c>
      <c r="D17" s="15">
        <v>3638.5003000000002</v>
      </c>
      <c r="E17" s="15">
        <v>4353.8316999999997</v>
      </c>
      <c r="F17" s="15">
        <v>4992.3285999999998</v>
      </c>
      <c r="G17" s="15">
        <v>5344.0509000000002</v>
      </c>
      <c r="H17" s="15">
        <v>4368.4569000000001</v>
      </c>
      <c r="I17" s="15">
        <v>6606.7847000000002</v>
      </c>
    </row>
    <row r="18" spans="1:9" ht="15.75" x14ac:dyDescent="0.2">
      <c r="A18" s="4" t="s">
        <v>15</v>
      </c>
      <c r="B18" s="14">
        <v>10654.8959</v>
      </c>
      <c r="C18" s="14">
        <v>12441.3467</v>
      </c>
      <c r="D18" s="14">
        <v>12173.4303</v>
      </c>
      <c r="E18" s="14">
        <v>15052.262199999999</v>
      </c>
      <c r="F18" s="14">
        <v>16561.359899999999</v>
      </c>
      <c r="G18" s="14">
        <v>17328.957600000002</v>
      </c>
      <c r="H18" s="14">
        <v>19480.0275</v>
      </c>
      <c r="I18" s="14">
        <v>21479.8999</v>
      </c>
    </row>
    <row r="19" spans="1:9" ht="15.75" x14ac:dyDescent="0.2">
      <c r="A19" s="4" t="s">
        <v>16</v>
      </c>
      <c r="B19" s="14">
        <v>1859.2462</v>
      </c>
      <c r="C19" s="14">
        <v>1622.8969999999999</v>
      </c>
      <c r="D19" s="14">
        <v>2385.0954999999999</v>
      </c>
      <c r="E19" s="14">
        <v>2292.9847</v>
      </c>
      <c r="F19" s="14">
        <v>2009.9767999999999</v>
      </c>
      <c r="G19" s="14">
        <v>2499.6653999999999</v>
      </c>
      <c r="H19" s="14">
        <v>2101.5929999999998</v>
      </c>
      <c r="I19" s="14">
        <v>2753.1078000000002</v>
      </c>
    </row>
    <row r="20" spans="1:9" ht="15.75" x14ac:dyDescent="0.2">
      <c r="A20" s="4" t="s">
        <v>17</v>
      </c>
      <c r="B20" s="14">
        <v>4878.3810000000003</v>
      </c>
      <c r="C20" s="14">
        <v>7092.4292999999998</v>
      </c>
      <c r="D20" s="14">
        <v>8002.5874000000003</v>
      </c>
      <c r="E20" s="14">
        <v>7178.9097000000002</v>
      </c>
      <c r="F20" s="14">
        <v>6176.3010000000004</v>
      </c>
      <c r="G20" s="14">
        <v>5984.9155000000001</v>
      </c>
      <c r="H20" s="14">
        <v>5923.3141999999998</v>
      </c>
      <c r="I20" s="14">
        <v>7748.2977000000001</v>
      </c>
    </row>
    <row r="21" spans="1:9" ht="15.75" x14ac:dyDescent="0.2">
      <c r="A21" s="6" t="s">
        <v>18</v>
      </c>
      <c r="B21" s="14">
        <v>1265.8992000000001</v>
      </c>
      <c r="C21" s="14">
        <v>1215.4174</v>
      </c>
      <c r="D21" s="14">
        <v>994.62279999999998</v>
      </c>
      <c r="E21" s="14">
        <v>1304.5791999999999</v>
      </c>
      <c r="F21" s="14">
        <v>1331.8507</v>
      </c>
      <c r="G21" s="14">
        <v>1451.1759</v>
      </c>
      <c r="H21" s="14">
        <v>1576.7979</v>
      </c>
      <c r="I21" s="14">
        <v>1343.8864000000001</v>
      </c>
    </row>
    <row r="22" spans="1:9" ht="15.75" x14ac:dyDescent="0.2">
      <c r="A22" s="4" t="s">
        <v>19</v>
      </c>
      <c r="B22" s="14">
        <v>3033.1161999999999</v>
      </c>
      <c r="C22" s="14">
        <v>3033.0861</v>
      </c>
      <c r="D22" s="14">
        <v>3297.0196999999998</v>
      </c>
      <c r="E22" s="14">
        <v>4778.6723000000002</v>
      </c>
      <c r="F22" s="14">
        <v>4285.1596</v>
      </c>
      <c r="G22" s="14">
        <v>4380.1589000000004</v>
      </c>
      <c r="H22" s="14">
        <v>4239.8220000000001</v>
      </c>
      <c r="I22" s="14">
        <v>7472.7574999999997</v>
      </c>
    </row>
    <row r="23" spans="1:9" ht="15.75" x14ac:dyDescent="0.2">
      <c r="A23" s="4" t="s">
        <v>20</v>
      </c>
      <c r="B23" s="16">
        <v>6488.2793000000001</v>
      </c>
      <c r="C23" s="16">
        <v>3543.9238</v>
      </c>
      <c r="D23" s="16">
        <v>4003.3968</v>
      </c>
      <c r="E23" s="16">
        <v>4084.5581000000002</v>
      </c>
      <c r="F23" s="16">
        <v>3515.6457999999998</v>
      </c>
      <c r="G23" s="16">
        <v>4769.4528</v>
      </c>
      <c r="H23" s="16">
        <v>4273.6428999999998</v>
      </c>
      <c r="I23" s="16">
        <v>4007.0630000000001</v>
      </c>
    </row>
    <row r="24" spans="1:9" ht="15.75" x14ac:dyDescent="0.2">
      <c r="A24" s="4" t="s">
        <v>21</v>
      </c>
      <c r="B24" s="17">
        <v>0</v>
      </c>
      <c r="C24" s="16">
        <v>2856.1986000000002</v>
      </c>
      <c r="D24" s="16">
        <v>2823.8472000000002</v>
      </c>
      <c r="E24" s="16">
        <v>3109.8283999999999</v>
      </c>
      <c r="F24" s="16">
        <v>3614.6489999999999</v>
      </c>
      <c r="G24" s="16">
        <v>4192.3290999999999</v>
      </c>
      <c r="H24" s="16">
        <v>4803.6269000000002</v>
      </c>
      <c r="I24" s="16">
        <v>5439.9777999999997</v>
      </c>
    </row>
    <row r="25" spans="1:9" ht="15.75" x14ac:dyDescent="0.2">
      <c r="A25" s="4" t="s">
        <v>5</v>
      </c>
      <c r="B25" s="16">
        <v>1825.3044</v>
      </c>
      <c r="C25" s="16">
        <v>2028.5716</v>
      </c>
      <c r="D25" s="16">
        <v>737.49800000000005</v>
      </c>
      <c r="E25" s="16">
        <v>915.06700000000001</v>
      </c>
      <c r="F25" s="16">
        <v>2100.2141000000001</v>
      </c>
      <c r="G25" s="16">
        <v>1011.8468</v>
      </c>
      <c r="H25" s="16">
        <v>2101.6750000000002</v>
      </c>
      <c r="I25" s="16">
        <v>2636.0808999999999</v>
      </c>
    </row>
    <row r="26" spans="1:9" ht="15.75" x14ac:dyDescent="0.2">
      <c r="A26" s="7" t="s">
        <v>6</v>
      </c>
      <c r="B26" s="18">
        <v>3731.1372999999999</v>
      </c>
      <c r="C26" s="18">
        <v>3951.4948000000004</v>
      </c>
      <c r="D26" s="18">
        <v>4085.0880999999999</v>
      </c>
      <c r="E26" s="18">
        <v>4379.3086000000003</v>
      </c>
      <c r="F26" s="18">
        <v>4473.6733999999997</v>
      </c>
      <c r="G26" s="18">
        <f>(4790.5+73.4)</f>
        <v>4863.8999999999996</v>
      </c>
      <c r="H26" s="18">
        <v>4982.8</v>
      </c>
      <c r="I26" s="18">
        <v>5504.8198000000002</v>
      </c>
    </row>
    <row r="27" spans="1:9" ht="15.75" x14ac:dyDescent="0.2">
      <c r="A27" s="7"/>
      <c r="B27" s="18"/>
      <c r="C27" s="18"/>
      <c r="D27" s="18"/>
      <c r="E27" s="18"/>
      <c r="F27" s="18"/>
      <c r="G27" s="18"/>
      <c r="H27" s="18"/>
      <c r="I27" s="18"/>
    </row>
    <row r="28" spans="1:9" ht="15.75" x14ac:dyDescent="0.2">
      <c r="A28" s="12" t="s">
        <v>22</v>
      </c>
      <c r="B28" s="13">
        <f t="shared" ref="B28:I28" si="2">SUM(B29:B32)</f>
        <v>41567.631500000003</v>
      </c>
      <c r="C28" s="13">
        <f t="shared" si="2"/>
        <v>43145.141000000003</v>
      </c>
      <c r="D28" s="13">
        <f t="shared" si="2"/>
        <v>44949.173500000004</v>
      </c>
      <c r="E28" s="13">
        <f t="shared" si="2"/>
        <v>59173.308499999999</v>
      </c>
      <c r="F28" s="13">
        <f t="shared" si="2"/>
        <v>46929.154900000001</v>
      </c>
      <c r="G28" s="13">
        <f t="shared" si="2"/>
        <v>50218.990399999995</v>
      </c>
      <c r="H28" s="13">
        <f t="shared" si="2"/>
        <v>60940.123000000007</v>
      </c>
      <c r="I28" s="13">
        <f t="shared" si="2"/>
        <v>98330.434399999998</v>
      </c>
    </row>
    <row r="29" spans="1:9" ht="15" x14ac:dyDescent="0.2">
      <c r="A29" s="8" t="s">
        <v>23</v>
      </c>
      <c r="B29" s="15">
        <v>3185.6466</v>
      </c>
      <c r="C29" s="15">
        <v>3658.2062999999998</v>
      </c>
      <c r="D29" s="15">
        <v>3594.4571000000001</v>
      </c>
      <c r="E29" s="15">
        <v>3558.6026999999999</v>
      </c>
      <c r="F29" s="15">
        <v>3328.5841999999998</v>
      </c>
      <c r="G29" s="15">
        <v>3515.7141000000001</v>
      </c>
      <c r="H29" s="15">
        <v>3970.1871000000001</v>
      </c>
      <c r="I29" s="15">
        <v>4859.2239</v>
      </c>
    </row>
    <row r="30" spans="1:9" ht="15" x14ac:dyDescent="0.2">
      <c r="A30" s="8" t="s">
        <v>24</v>
      </c>
      <c r="B30" s="15">
        <v>11151.7474</v>
      </c>
      <c r="C30" s="15">
        <v>11063.300499999999</v>
      </c>
      <c r="D30" s="15">
        <v>11920.915499999999</v>
      </c>
      <c r="E30" s="15">
        <v>13944.8441</v>
      </c>
      <c r="F30" s="15">
        <v>11276.652899999999</v>
      </c>
      <c r="G30" s="15">
        <v>11303.042100000001</v>
      </c>
      <c r="H30" s="15">
        <v>17092.794699999999</v>
      </c>
      <c r="I30" s="15">
        <v>13870.0687</v>
      </c>
    </row>
    <row r="31" spans="1:9" ht="15" x14ac:dyDescent="0.2">
      <c r="A31" s="8" t="s">
        <v>1</v>
      </c>
      <c r="B31" s="15">
        <v>2601.2626</v>
      </c>
      <c r="C31" s="15">
        <v>2832.6172000000001</v>
      </c>
      <c r="D31" s="15">
        <v>1618.9001000000001</v>
      </c>
      <c r="E31" s="15">
        <v>11926.750899999999</v>
      </c>
      <c r="F31" s="15">
        <v>1042.5342000000001</v>
      </c>
      <c r="G31" s="15">
        <v>1177.5083</v>
      </c>
      <c r="H31" s="15">
        <v>1313.6184000000001</v>
      </c>
      <c r="I31" s="15">
        <v>36629.536599999999</v>
      </c>
    </row>
    <row r="32" spans="1:9" ht="15.75" x14ac:dyDescent="0.2">
      <c r="A32" s="4" t="s">
        <v>25</v>
      </c>
      <c r="B32" s="14">
        <f>SUM(B33:B36)</f>
        <v>24628.974900000001</v>
      </c>
      <c r="C32" s="14">
        <f t="shared" ref="C32:I32" si="3">SUM(C33:C36)</f>
        <v>25591.017</v>
      </c>
      <c r="D32" s="14">
        <f t="shared" si="3"/>
        <v>27814.900800000003</v>
      </c>
      <c r="E32" s="14">
        <f t="shared" si="3"/>
        <v>29743.110800000002</v>
      </c>
      <c r="F32" s="14">
        <f t="shared" si="3"/>
        <v>31281.383600000001</v>
      </c>
      <c r="G32" s="14">
        <f t="shared" si="3"/>
        <v>34222.725899999998</v>
      </c>
      <c r="H32" s="14">
        <f t="shared" si="3"/>
        <v>38563.522800000006</v>
      </c>
      <c r="I32" s="14">
        <f t="shared" si="3"/>
        <v>42971.605199999998</v>
      </c>
    </row>
    <row r="33" spans="1:9" ht="15" x14ac:dyDescent="0.2">
      <c r="A33" s="5" t="s">
        <v>2</v>
      </c>
      <c r="B33" s="15">
        <v>13970.482599999999</v>
      </c>
      <c r="C33" s="15">
        <v>15986.1515</v>
      </c>
      <c r="D33" s="15">
        <v>17463.4228</v>
      </c>
      <c r="E33" s="15">
        <v>18404.219300000001</v>
      </c>
      <c r="F33" s="15">
        <v>19797.816599999998</v>
      </c>
      <c r="G33" s="15">
        <v>22032.619299999998</v>
      </c>
      <c r="H33" s="15">
        <v>25085.308700000001</v>
      </c>
      <c r="I33" s="15">
        <v>27980.639800000001</v>
      </c>
    </row>
    <row r="34" spans="1:9" ht="15" x14ac:dyDescent="0.2">
      <c r="A34" s="5" t="s">
        <v>26</v>
      </c>
      <c r="B34" s="15">
        <v>3416.3045000000002</v>
      </c>
      <c r="C34" s="15">
        <v>2786.4582</v>
      </c>
      <c r="D34" s="15">
        <v>3043.1689000000001</v>
      </c>
      <c r="E34" s="15">
        <v>3301.4200999999998</v>
      </c>
      <c r="F34" s="15">
        <v>3330.4994000000002</v>
      </c>
      <c r="G34" s="15">
        <v>3602.8449000000001</v>
      </c>
      <c r="H34" s="15">
        <v>4036.2948999999999</v>
      </c>
      <c r="I34" s="15">
        <v>4676.8041999999996</v>
      </c>
    </row>
    <row r="35" spans="1:9" ht="15" x14ac:dyDescent="0.2">
      <c r="A35" s="9" t="s">
        <v>27</v>
      </c>
      <c r="B35" s="15">
        <v>6406.0140000000001</v>
      </c>
      <c r="C35" s="15">
        <v>6818.4072999999999</v>
      </c>
      <c r="D35" s="15">
        <v>7308.3091000000004</v>
      </c>
      <c r="E35" s="15">
        <v>8037.4714000000004</v>
      </c>
      <c r="F35" s="15">
        <v>8153.0676000000003</v>
      </c>
      <c r="G35" s="15">
        <v>8587.2616999999991</v>
      </c>
      <c r="H35" s="15">
        <v>9441.9192000000003</v>
      </c>
      <c r="I35" s="15">
        <v>10314.1612</v>
      </c>
    </row>
    <row r="36" spans="1:9" ht="15" x14ac:dyDescent="0.2">
      <c r="A36" s="9" t="s">
        <v>3</v>
      </c>
      <c r="B36" s="19">
        <v>836.17380000000003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" x14ac:dyDescent="0.2">
      <c r="A37" s="9"/>
      <c r="B37" s="19"/>
      <c r="C37" s="17"/>
      <c r="D37" s="17"/>
      <c r="E37" s="17"/>
      <c r="F37" s="17"/>
      <c r="G37" s="17"/>
      <c r="H37" s="17"/>
      <c r="I37" s="17"/>
    </row>
    <row r="38" spans="1:9" ht="16.5" thickBot="1" x14ac:dyDescent="0.25">
      <c r="A38" s="11" t="s">
        <v>28</v>
      </c>
      <c r="B38" s="20">
        <f>(B28+B11)</f>
        <v>179430.83170000004</v>
      </c>
      <c r="C38" s="20">
        <f t="shared" ref="C38:I38" si="4">(C28+C11)</f>
        <v>194377.8664</v>
      </c>
      <c r="D38" s="20">
        <f t="shared" si="4"/>
        <v>208297.29</v>
      </c>
      <c r="E38" s="20">
        <f t="shared" si="4"/>
        <v>248501.68030000001</v>
      </c>
      <c r="F38" s="20">
        <f t="shared" si="4"/>
        <v>240106.06950000001</v>
      </c>
      <c r="G38" s="20">
        <f t="shared" si="4"/>
        <v>272073.9486</v>
      </c>
      <c r="H38" s="20">
        <f>(H28+H11)</f>
        <v>287091.43640000001</v>
      </c>
      <c r="I38" s="20">
        <f t="shared" si="4"/>
        <v>336941.75449999998</v>
      </c>
    </row>
    <row r="39" spans="1:9" x14ac:dyDescent="0.2">
      <c r="A39" s="21" t="s">
        <v>30</v>
      </c>
    </row>
  </sheetData>
  <mergeCells count="12">
    <mergeCell ref="C9:C10"/>
    <mergeCell ref="D9:D10"/>
    <mergeCell ref="E9:E10"/>
    <mergeCell ref="F9:F10"/>
    <mergeCell ref="A3:I3"/>
    <mergeCell ref="A4:I4"/>
    <mergeCell ref="A5:I5"/>
    <mergeCell ref="G9:G10"/>
    <mergeCell ref="H9:H10"/>
    <mergeCell ref="I9:I10"/>
    <mergeCell ref="A9:A10"/>
    <mergeCell ref="B9:B10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horizontalDpi="300" verticalDpi="300" r:id="rId1"/>
  <ignoredErrors>
    <ignoredError sqref="B11:I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C. Sectorial 2020</vt:lpstr>
      <vt:lpstr>C. Sectorial 2019</vt:lpstr>
      <vt:lpstr>C. Sectorial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2021-03-17T18:40:11Z</cp:lastPrinted>
  <dcterms:created xsi:type="dcterms:W3CDTF">2016-04-08T21:05:58Z</dcterms:created>
  <dcterms:modified xsi:type="dcterms:W3CDTF">2021-03-17T18:40:28Z</dcterms:modified>
</cp:coreProperties>
</file>