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Saldo de la Deuda " sheetId="1" r:id="rId1"/>
  </sheets>
  <externalReferences>
    <externalReference r:id="rId2"/>
    <externalReference r:id="rId3"/>
    <externalReference r:id="rId4"/>
    <externalReference r:id="rId5"/>
  </externalReferences>
  <definedNames>
    <definedName name="\k">'[1]93'!#REF!</definedName>
    <definedName name="\v">'[1]93'!#REF!</definedName>
    <definedName name="\z">'[1]93'!#REF!</definedName>
    <definedName name="_1">#REF!</definedName>
    <definedName name="_2">#REF!</definedName>
    <definedName name="_3">#REF!</definedName>
    <definedName name="_Fill" hidden="1">#REF!</definedName>
    <definedName name="_Order1" hidden="1">0</definedName>
    <definedName name="A_IMPRESIÓN_IM">#REF!</definedName>
    <definedName name="_xlnm.Database">#REF!</definedName>
    <definedName name="CUADRO" hidden="1">[3]POBLACION!$A$17:$A$146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[4]FERNANDO!$A$10:$E$771</definedName>
    <definedName name="grupos_e">[4]FERNANDO!$A$10:$E$771</definedName>
    <definedName name="I_EGRESOS">#REF!</definedName>
    <definedName name="indice" hidden="1">#REF!</definedName>
    <definedName name="inffice" hidden="1">#REF!</definedName>
    <definedName name="LUIS">#REF!</definedName>
    <definedName name="MODIFICACIONES">#REF!</definedName>
    <definedName name="Ppto_Depcias">#REF!</definedName>
    <definedName name="RESUMEN">#REF!</definedName>
    <definedName name="tu">#REF!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18" i="1"/>
  <c r="C8" i="1"/>
  <c r="C35" i="1" s="1"/>
  <c r="D34" i="1" l="1"/>
  <c r="D32" i="1"/>
  <c r="D30" i="1"/>
  <c r="D28" i="1"/>
  <c r="D26" i="1"/>
  <c r="D24" i="1"/>
  <c r="D20" i="1"/>
  <c r="D16" i="1"/>
  <c r="D14" i="1"/>
  <c r="D12" i="1"/>
  <c r="D10" i="1"/>
  <c r="D33" i="1"/>
  <c r="D31" i="1"/>
  <c r="D29" i="1"/>
  <c r="D27" i="1"/>
  <c r="D25" i="1"/>
  <c r="D23" i="1"/>
  <c r="D19" i="1"/>
  <c r="D18" i="1" s="1"/>
  <c r="D15" i="1"/>
  <c r="D13" i="1"/>
  <c r="D11" i="1"/>
  <c r="D9" i="1"/>
  <c r="D8" i="1" s="1"/>
  <c r="D22" i="1" l="1"/>
  <c r="D35" i="1" s="1"/>
</calcChain>
</file>

<file path=xl/sharedStrings.xml><?xml version="1.0" encoding="utf-8"?>
<sst xmlns="http://schemas.openxmlformats.org/spreadsheetml/2006/main" count="31" uniqueCount="31">
  <si>
    <r>
      <t xml:space="preserve">SALDO DE LA DEUDA PÚBLICA AL 31 DE DICIEMBRE DE 2016                                                                                                                   </t>
    </r>
    <r>
      <rPr>
        <b/>
        <sz val="10"/>
        <color theme="0"/>
        <rFont val="Arial"/>
        <family val="2"/>
      </rPr>
      <t xml:space="preserve">  </t>
    </r>
    <r>
      <rPr>
        <b/>
        <sz val="8"/>
        <color theme="0"/>
        <rFont val="Arial"/>
        <family val="2"/>
      </rPr>
      <t>(MILLONES DE PESOS CORRIENTES)</t>
    </r>
  </si>
  <si>
    <t>ACREEDOR</t>
  </si>
  <si>
    <t>SALDO</t>
  </si>
  <si>
    <t>%</t>
  </si>
  <si>
    <t>BANCA COMERCIAL (1)</t>
  </si>
  <si>
    <t>BANAMEX</t>
  </si>
  <si>
    <t>BBVA BANCOMER</t>
  </si>
  <si>
    <t>BANCO SANTANDER</t>
  </si>
  <si>
    <t>BANCO INTERACCIONES</t>
  </si>
  <si>
    <t>BANORTE</t>
  </si>
  <si>
    <t>BANCO INBURSA</t>
  </si>
  <si>
    <t>HSBC</t>
  </si>
  <si>
    <t>BANCO DEL BAJIO</t>
  </si>
  <si>
    <t>BANCA DESARROLLO (1)</t>
  </si>
  <si>
    <t>BANOBRAS PROFISE</t>
  </si>
  <si>
    <t>BANOBRAS (3,400´)</t>
  </si>
  <si>
    <t>CONTRATISTAS (1)</t>
  </si>
  <si>
    <t>GRUPO JAYAN CONSTRUCTORES, S.A. DE C.V.</t>
  </si>
  <si>
    <t>FRAPIMEX, S.A. DE C.V. (ORQUIDEA)</t>
  </si>
  <si>
    <t>FRAPIMEX, S.A. DE C.V. (BUGAMBILIA)</t>
  </si>
  <si>
    <t>PROFESIONALES DE LA CONSTRUCCION MORELOS, S.A.</t>
  </si>
  <si>
    <t>CONSTRUCCION Y SEÑALAMIENTO, S.A. DE C.V. (JAZMIN)</t>
  </si>
  <si>
    <t>CONSTRUCCION Y SEÑALAMIENTO, S.A. DE C.V. (VIOLETA)</t>
  </si>
  <si>
    <t>INFRAESTRUCTURA TECNICA, S.A. DE C.V.</t>
  </si>
  <si>
    <t>VIAS CONSECIONADAS DEL NORTE, S.A. DE C.V.</t>
  </si>
  <si>
    <t>CASA DE PROYECTOS, S.A. DE C.V.</t>
  </si>
  <si>
    <t>LAUNAK, S.A. DE C.V.</t>
  </si>
  <si>
    <t>GRUPO CONSTRUCTOR D SIETE, S.A. DE C.V.</t>
  </si>
  <si>
    <t>CONSTRUCTORA Y EDIFICADORA GIA + A, S.A. DE C.V.</t>
  </si>
  <si>
    <t>SALDO (1)</t>
  </si>
  <si>
    <t>(1) Cifras Preliminares Dic.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</si>
</sst>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25">
    <xf numFmtId="0" fontId="0" fillId="0" borderId="0" xfId="0"/>
    <xf numFmtId="0" fontId="2" fillId="0" borderId="0" xfId="0" applyFont="1"/>
    <xf numFmtId="164" fontId="4" fillId="2" borderId="1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164" fontId="4" fillId="2" borderId="3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43" fontId="5" fillId="2" borderId="4" xfId="3" applyNumberFormat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  <xf numFmtId="0" fontId="7" fillId="0" borderId="4" xfId="4" applyFont="1" applyBorder="1"/>
    <xf numFmtId="4" fontId="7" fillId="0" borderId="4" xfId="4" applyNumberFormat="1" applyFont="1" applyBorder="1"/>
    <xf numFmtId="165" fontId="7" fillId="0" borderId="4" xfId="4" applyNumberFormat="1" applyFont="1" applyBorder="1"/>
    <xf numFmtId="0" fontId="7" fillId="0" borderId="4" xfId="4" applyFont="1" applyFill="1" applyBorder="1"/>
    <xf numFmtId="4" fontId="7" fillId="0" borderId="4" xfId="4" applyNumberFormat="1" applyFont="1" applyFill="1" applyBorder="1"/>
    <xf numFmtId="165" fontId="7" fillId="0" borderId="4" xfId="4" applyNumberFormat="1" applyFont="1" applyFill="1" applyBorder="1"/>
    <xf numFmtId="165" fontId="2" fillId="0" borderId="0" xfId="0" applyNumberFormat="1" applyFont="1"/>
    <xf numFmtId="0" fontId="7" fillId="0" borderId="4" xfId="4" applyFont="1" applyBorder="1" applyAlignment="1">
      <alignment horizontal="left"/>
    </xf>
    <xf numFmtId="4" fontId="7" fillId="0" borderId="4" xfId="5" applyNumberFormat="1" applyFont="1" applyBorder="1"/>
    <xf numFmtId="0" fontId="8" fillId="0" borderId="4" xfId="4" applyFont="1" applyBorder="1" applyAlignment="1">
      <alignment horizontal="left"/>
    </xf>
    <xf numFmtId="0" fontId="7" fillId="0" borderId="4" xfId="4" applyFont="1" applyFill="1" applyBorder="1" applyAlignment="1">
      <alignment horizontal="left" vertical="center"/>
    </xf>
    <xf numFmtId="4" fontId="7" fillId="0" borderId="4" xfId="5" applyNumberFormat="1" applyFont="1" applyFill="1" applyBorder="1" applyAlignment="1">
      <alignment vertical="center"/>
    </xf>
    <xf numFmtId="165" fontId="7" fillId="0" borderId="4" xfId="4" applyNumberFormat="1" applyFont="1" applyFill="1" applyBorder="1" applyAlignment="1">
      <alignment vertical="center"/>
    </xf>
    <xf numFmtId="0" fontId="7" fillId="0" borderId="4" xfId="4" applyFont="1" applyFill="1" applyBorder="1" applyAlignment="1">
      <alignment vertical="center"/>
    </xf>
    <xf numFmtId="10" fontId="2" fillId="0" borderId="0" xfId="0" applyNumberFormat="1" applyFont="1"/>
    <xf numFmtId="43" fontId="9" fillId="0" borderId="4" xfId="1" applyFont="1" applyBorder="1"/>
    <xf numFmtId="49" fontId="7" fillId="0" borderId="0" xfId="3" applyNumberFormat="1" applyFont="1" applyFill="1" applyBorder="1" applyAlignment="1">
      <alignment horizontal="left" vertical="center"/>
    </xf>
  </cellXfs>
  <cellStyles count="6">
    <cellStyle name="Millares" xfId="1" builtinId="3"/>
    <cellStyle name="Millares 2" xfId="3"/>
    <cellStyle name="Normal" xfId="0" builtinId="0"/>
    <cellStyle name="Normal_PERFIL DIRECTO Y COND. FINANCIERAS" xfId="5"/>
    <cellStyle name="Normal_Perfiles 04-200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0</xdr:col>
      <xdr:colOff>1474788</xdr:colOff>
      <xdr:row>2</xdr:row>
      <xdr:rowOff>963084</xdr:rowOff>
    </xdr:to>
    <xdr:pic>
      <xdr:nvPicPr>
        <xdr:cNvPr id="2" name="Picture 10" descr="G escudo v">
          <a:extLst>
            <a:ext uri="{FF2B5EF4-FFF2-40B4-BE49-F238E27FC236}">
              <a16:creationId xmlns="" xmlns:a16="http://schemas.microsoft.com/office/drawing/2014/main" id="{916D7BE9-E737-4B30-9620-4B0FC8F7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8600"/>
          <a:ext cx="1446213" cy="1096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120650</xdr:colOff>
      <xdr:row>1</xdr:row>
      <xdr:rowOff>26988</xdr:rowOff>
    </xdr:from>
    <xdr:to>
      <xdr:col>5</xdr:col>
      <xdr:colOff>450850</xdr:colOff>
      <xdr:row>2</xdr:row>
      <xdr:rowOff>939272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89F3464-1449-41A5-9CFA-3E5F433C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3050" y="207963"/>
          <a:ext cx="1092200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&#243;n%20integra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. Deuda (corriente)"/>
      <sheetName val="Cdro. Deuda (real)"/>
      <sheetName val="Saldo de la Deuda "/>
      <sheetName val="REGISTRO 2016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37"/>
  <sheetViews>
    <sheetView tabSelected="1" zoomScale="90" zoomScaleNormal="90" workbookViewId="0">
      <selection activeCell="A29" sqref="A29"/>
    </sheetView>
  </sheetViews>
  <sheetFormatPr baseColWidth="10" defaultRowHeight="14.25" x14ac:dyDescent="0.2"/>
  <cols>
    <col min="1" max="1" width="24.42578125" style="1" customWidth="1"/>
    <col min="2" max="2" width="54.42578125" style="1" customWidth="1"/>
    <col min="3" max="3" width="26.85546875" style="1" customWidth="1"/>
    <col min="4" max="4" width="10.85546875" style="1" customWidth="1"/>
    <col min="5" max="16384" width="11.42578125" style="1"/>
  </cols>
  <sheetData>
    <row r="3" spans="2:6" ht="90" customHeight="1" x14ac:dyDescent="0.2"/>
    <row r="4" spans="2:6" ht="12" customHeight="1" thickBot="1" x14ac:dyDescent="0.25"/>
    <row r="5" spans="2:6" ht="48.75" customHeight="1" thickBot="1" x14ac:dyDescent="0.25">
      <c r="B5" s="2" t="s">
        <v>0</v>
      </c>
      <c r="C5" s="3"/>
      <c r="D5" s="4"/>
    </row>
    <row r="6" spans="2:6" ht="6" customHeight="1" x14ac:dyDescent="0.2"/>
    <row r="7" spans="2:6" x14ac:dyDescent="0.2">
      <c r="B7" s="5" t="s">
        <v>1</v>
      </c>
      <c r="C7" s="5" t="s">
        <v>2</v>
      </c>
      <c r="D7" s="5" t="s">
        <v>3</v>
      </c>
    </row>
    <row r="8" spans="2:6" x14ac:dyDescent="0.2">
      <c r="B8" s="5" t="s">
        <v>4</v>
      </c>
      <c r="C8" s="6">
        <f>+C9+C10+C11+C12+C13+C14+C15+C16</f>
        <v>31307599686.379997</v>
      </c>
      <c r="D8" s="7">
        <f>+D9+D10+D11+D12+D13+D14++D15+D16</f>
        <v>0.86534339855025078</v>
      </c>
    </row>
    <row r="9" spans="2:6" x14ac:dyDescent="0.2">
      <c r="B9" s="8" t="s">
        <v>5</v>
      </c>
      <c r="C9" s="9">
        <v>7452406551.1400013</v>
      </c>
      <c r="D9" s="10">
        <f t="shared" ref="D9:D16" si="0">+C9/$C$35</f>
        <v>0.20598483681095342</v>
      </c>
    </row>
    <row r="10" spans="2:6" x14ac:dyDescent="0.2">
      <c r="B10" s="11" t="s">
        <v>6</v>
      </c>
      <c r="C10" s="12">
        <v>8729312557.5599995</v>
      </c>
      <c r="D10" s="13">
        <f t="shared" si="0"/>
        <v>0.24127857361267349</v>
      </c>
    </row>
    <row r="11" spans="2:6" x14ac:dyDescent="0.2">
      <c r="B11" s="8" t="s">
        <v>7</v>
      </c>
      <c r="C11" s="9">
        <v>1813013406.3200002</v>
      </c>
      <c r="D11" s="10">
        <f t="shared" si="0"/>
        <v>5.0111768336064351E-2</v>
      </c>
    </row>
    <row r="12" spans="2:6" x14ac:dyDescent="0.2">
      <c r="B12" s="8" t="s">
        <v>8</v>
      </c>
      <c r="C12" s="9">
        <v>852354870.43999994</v>
      </c>
      <c r="D12" s="10">
        <f t="shared" si="0"/>
        <v>2.355912518832555E-2</v>
      </c>
      <c r="F12" s="14"/>
    </row>
    <row r="13" spans="2:6" x14ac:dyDescent="0.2">
      <c r="B13" s="11" t="s">
        <v>9</v>
      </c>
      <c r="C13" s="12">
        <v>10465449137.189999</v>
      </c>
      <c r="D13" s="13">
        <f t="shared" si="0"/>
        <v>0.28926546316070911</v>
      </c>
    </row>
    <row r="14" spans="2:6" x14ac:dyDescent="0.2">
      <c r="B14" s="8" t="s">
        <v>10</v>
      </c>
      <c r="C14" s="9">
        <v>393265357.51999998</v>
      </c>
      <c r="D14" s="10">
        <f t="shared" si="0"/>
        <v>1.0869871354477673E-2</v>
      </c>
    </row>
    <row r="15" spans="2:6" x14ac:dyDescent="0.2">
      <c r="B15" s="15" t="s">
        <v>11</v>
      </c>
      <c r="C15" s="16">
        <v>1179796072.5699999</v>
      </c>
      <c r="D15" s="10">
        <f t="shared" si="0"/>
        <v>3.2609614063709422E-2</v>
      </c>
    </row>
    <row r="16" spans="2:6" x14ac:dyDescent="0.2">
      <c r="B16" s="15" t="s">
        <v>12</v>
      </c>
      <c r="C16" s="16">
        <v>422001733.63999999</v>
      </c>
      <c r="D16" s="10">
        <f t="shared" si="0"/>
        <v>1.1664146023337615E-2</v>
      </c>
    </row>
    <row r="17" spans="2:5" ht="3.75" customHeight="1" x14ac:dyDescent="0.2">
      <c r="B17" s="17"/>
      <c r="C17" s="16"/>
      <c r="D17" s="10"/>
    </row>
    <row r="18" spans="2:5" x14ac:dyDescent="0.2">
      <c r="B18" s="5" t="s">
        <v>13</v>
      </c>
      <c r="C18" s="6">
        <f>+C19+C20</f>
        <v>4770034576.3800001</v>
      </c>
      <c r="D18" s="7">
        <f>+D19+D20</f>
        <v>0.13184396034431822</v>
      </c>
    </row>
    <row r="19" spans="2:5" x14ac:dyDescent="0.2">
      <c r="B19" s="18" t="s">
        <v>14</v>
      </c>
      <c r="C19" s="19">
        <v>2870034576.3800001</v>
      </c>
      <c r="D19" s="20">
        <f>+C19/$C$35</f>
        <v>7.932787882687295E-2</v>
      </c>
    </row>
    <row r="20" spans="2:5" x14ac:dyDescent="0.2">
      <c r="B20" s="21" t="s">
        <v>15</v>
      </c>
      <c r="C20" s="19">
        <v>1900000000</v>
      </c>
      <c r="D20" s="20">
        <f>+C20/$C$35</f>
        <v>5.2516081517445273E-2</v>
      </c>
      <c r="E20" s="22"/>
    </row>
    <row r="21" spans="2:5" ht="3.75" customHeight="1" x14ac:dyDescent="0.2">
      <c r="B21" s="17"/>
      <c r="C21" s="9"/>
      <c r="D21" s="10"/>
    </row>
    <row r="22" spans="2:5" x14ac:dyDescent="0.2">
      <c r="B22" s="5" t="s">
        <v>16</v>
      </c>
      <c r="C22" s="6">
        <f>SUM(C23:C34)</f>
        <v>101759650.49000001</v>
      </c>
      <c r="D22" s="7">
        <f>SUM(D23:D34)</f>
        <v>2.8126411054313579E-3</v>
      </c>
    </row>
    <row r="23" spans="2:5" x14ac:dyDescent="0.2">
      <c r="B23" s="8" t="s">
        <v>17</v>
      </c>
      <c r="C23" s="23">
        <v>1868091.87</v>
      </c>
      <c r="D23" s="10">
        <f>+C23/$C$35</f>
        <v>5.1634139435261467E-5</v>
      </c>
    </row>
    <row r="24" spans="2:5" x14ac:dyDescent="0.2">
      <c r="B24" s="8" t="s">
        <v>18</v>
      </c>
      <c r="C24" s="23">
        <v>1892000.07</v>
      </c>
      <c r="D24" s="10">
        <f t="shared" ref="D24:D34" si="1">+C24/$C$35</f>
        <v>5.2294963109016934E-5</v>
      </c>
    </row>
    <row r="25" spans="2:5" x14ac:dyDescent="0.2">
      <c r="B25" s="8" t="s">
        <v>19</v>
      </c>
      <c r="C25" s="23">
        <v>1438866.24</v>
      </c>
      <c r="D25" s="10">
        <f t="shared" si="1"/>
        <v>3.9770324606599989E-5</v>
      </c>
    </row>
    <row r="26" spans="2:5" x14ac:dyDescent="0.2">
      <c r="B26" s="8" t="s">
        <v>20</v>
      </c>
      <c r="C26" s="23">
        <v>23059679.280000005</v>
      </c>
      <c r="D26" s="10">
        <f t="shared" si="1"/>
        <v>6.3737052464980207E-4</v>
      </c>
    </row>
    <row r="27" spans="2:5" x14ac:dyDescent="0.2">
      <c r="B27" s="8" t="s">
        <v>21</v>
      </c>
      <c r="C27" s="23">
        <v>1561920.1600000001</v>
      </c>
      <c r="D27" s="10">
        <f t="shared" si="1"/>
        <v>4.3171540234895356E-5</v>
      </c>
    </row>
    <row r="28" spans="2:5" x14ac:dyDescent="0.2">
      <c r="B28" s="8" t="s">
        <v>22</v>
      </c>
      <c r="C28" s="23">
        <v>1892000.02</v>
      </c>
      <c r="D28" s="10">
        <f t="shared" si="1"/>
        <v>5.2294961727014782E-5</v>
      </c>
    </row>
    <row r="29" spans="2:5" x14ac:dyDescent="0.2">
      <c r="B29" s="8" t="s">
        <v>23</v>
      </c>
      <c r="C29" s="23">
        <v>381964.67</v>
      </c>
      <c r="D29" s="10">
        <f t="shared" si="1"/>
        <v>1.0557519866581096E-5</v>
      </c>
    </row>
    <row r="30" spans="2:5" x14ac:dyDescent="0.2">
      <c r="B30" s="8" t="s">
        <v>24</v>
      </c>
      <c r="C30" s="23">
        <v>11400502.07</v>
      </c>
      <c r="D30" s="10">
        <f t="shared" si="1"/>
        <v>3.1511036634101244E-4</v>
      </c>
    </row>
    <row r="31" spans="2:5" x14ac:dyDescent="0.2">
      <c r="B31" s="15" t="s">
        <v>25</v>
      </c>
      <c r="C31" s="23">
        <v>32006595.409999996</v>
      </c>
      <c r="D31" s="10">
        <f t="shared" si="1"/>
        <v>8.8466367034076298E-4</v>
      </c>
    </row>
    <row r="32" spans="2:5" x14ac:dyDescent="0.2">
      <c r="B32" s="15" t="s">
        <v>26</v>
      </c>
      <c r="C32" s="23">
        <v>12855771.050000001</v>
      </c>
      <c r="D32" s="10">
        <f t="shared" si="1"/>
        <v>3.5533406338495425E-4</v>
      </c>
    </row>
    <row r="33" spans="2:4" x14ac:dyDescent="0.2">
      <c r="B33" s="15" t="s">
        <v>27</v>
      </c>
      <c r="C33" s="23">
        <v>8152789.4299999997</v>
      </c>
      <c r="D33" s="10">
        <f t="shared" si="1"/>
        <v>2.2534344963181377E-4</v>
      </c>
    </row>
    <row r="34" spans="2:4" x14ac:dyDescent="0.2">
      <c r="B34" s="8" t="s">
        <v>28</v>
      </c>
      <c r="C34" s="23">
        <v>5249470.22</v>
      </c>
      <c r="D34" s="10">
        <f t="shared" si="1"/>
        <v>1.4509558210364283E-4</v>
      </c>
    </row>
    <row r="35" spans="2:4" x14ac:dyDescent="0.2">
      <c r="B35" s="5" t="s">
        <v>29</v>
      </c>
      <c r="C35" s="6">
        <f>+C8+C18+C22</f>
        <v>36179393913.249992</v>
      </c>
      <c r="D35" s="7">
        <f>+D8+D18+D22</f>
        <v>1.0000000000000004</v>
      </c>
    </row>
    <row r="37" spans="2:4" x14ac:dyDescent="0.2">
      <c r="B37" s="24" t="s">
        <v>30</v>
      </c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Saldo de la Deuda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2017-03-29T22:57:38Z</cp:lastPrinted>
  <dcterms:created xsi:type="dcterms:W3CDTF">2017-03-29T22:56:51Z</dcterms:created>
  <dcterms:modified xsi:type="dcterms:W3CDTF">2017-03-29T22:58:21Z</dcterms:modified>
</cp:coreProperties>
</file>