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9\MARZO 2019\"/>
    </mc:Choice>
  </mc:AlternateContent>
  <xr:revisionPtr revIDLastSave="0" documentId="13_ncr:1_{2A1584AC-268B-4BDE-9F20-0D077AF02F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rzo 2019" sheetId="3" r:id="rId1"/>
  </sheets>
  <calcPr calcId="181029"/>
</workbook>
</file>

<file path=xl/calcChain.xml><?xml version="1.0" encoding="utf-8"?>
<calcChain xmlns="http://schemas.openxmlformats.org/spreadsheetml/2006/main">
  <c r="E38" i="3" l="1"/>
  <c r="I38" i="3"/>
  <c r="J62" i="3" l="1"/>
  <c r="J28" i="3" l="1"/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H57" i="3"/>
  <c r="F57" i="3"/>
  <c r="E57" i="3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J38" i="3" s="1"/>
  <c r="G39" i="3"/>
  <c r="G38" i="3" s="1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0" i="3" l="1"/>
  <c r="G52" i="3"/>
  <c r="H38" i="3"/>
  <c r="J52" i="3"/>
  <c r="J57" i="3"/>
  <c r="H30" i="3"/>
  <c r="H62" i="3"/>
  <c r="F38" i="3"/>
  <c r="F62" i="3" s="1"/>
  <c r="G18" i="3"/>
  <c r="G30" i="3" s="1"/>
  <c r="G57" i="3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<sst xmlns="http://schemas.openxmlformats.org/spreadsheetml/2006/main" count="74" uniqueCount="43">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</sst>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15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4"/>
  <sheetViews>
    <sheetView tabSelected="1" workbookViewId="0"/>
  </sheetViews>
  <sheetFormatPr baseColWidth="10" defaultRowHeight="14.25"/>
  <cols>
    <col min="1" max="1" width="2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6384" width="11.42578125" style="1"/>
  </cols>
  <sheetData>
    <row r="1" spans="2:10" ht="15" thickBot="1"/>
    <row r="2" spans="2:10">
      <c r="B2" s="69" t="s">
        <v>41</v>
      </c>
      <c r="C2" s="70"/>
      <c r="D2" s="70"/>
      <c r="E2" s="70"/>
      <c r="F2" s="70"/>
      <c r="G2" s="70"/>
      <c r="H2" s="70"/>
      <c r="I2" s="70"/>
      <c r="J2" s="71"/>
    </row>
    <row r="3" spans="2:10">
      <c r="B3" s="72" t="s">
        <v>0</v>
      </c>
      <c r="C3" s="73"/>
      <c r="D3" s="73"/>
      <c r="E3" s="73"/>
      <c r="F3" s="73"/>
      <c r="G3" s="73"/>
      <c r="H3" s="73"/>
      <c r="I3" s="73"/>
      <c r="J3" s="74"/>
    </row>
    <row r="4" spans="2:10">
      <c r="B4" s="75" t="s">
        <v>42</v>
      </c>
      <c r="C4" s="76"/>
      <c r="D4" s="76"/>
      <c r="E4" s="76"/>
      <c r="F4" s="76"/>
      <c r="G4" s="76"/>
      <c r="H4" s="76"/>
      <c r="I4" s="76"/>
      <c r="J4" s="77"/>
    </row>
    <row r="5" spans="2:10" ht="15" thickBot="1">
      <c r="B5" s="78" t="s">
        <v>33</v>
      </c>
      <c r="C5" s="79"/>
      <c r="D5" s="79"/>
      <c r="E5" s="79"/>
      <c r="F5" s="79"/>
      <c r="G5" s="79"/>
      <c r="H5" s="79"/>
      <c r="I5" s="79"/>
      <c r="J5" s="80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81" t="s">
        <v>1</v>
      </c>
      <c r="C7" s="82"/>
      <c r="D7" s="83"/>
      <c r="E7" s="87" t="s">
        <v>2</v>
      </c>
      <c r="F7" s="88"/>
      <c r="G7" s="88"/>
      <c r="H7" s="88"/>
      <c r="I7" s="89"/>
      <c r="J7" s="90" t="s">
        <v>3</v>
      </c>
    </row>
    <row r="8" spans="2:10" ht="23.25" thickBot="1">
      <c r="B8" s="84"/>
      <c r="C8" s="85"/>
      <c r="D8" s="86"/>
      <c r="E8" s="12" t="s">
        <v>4</v>
      </c>
      <c r="F8" s="64" t="s">
        <v>5</v>
      </c>
      <c r="G8" s="12" t="s">
        <v>6</v>
      </c>
      <c r="H8" s="12" t="s">
        <v>7</v>
      </c>
      <c r="I8" s="12" t="s">
        <v>8</v>
      </c>
      <c r="J8" s="91"/>
    </row>
    <row r="9" spans="2:10" ht="15" thickBot="1">
      <c r="B9" s="84"/>
      <c r="C9" s="85"/>
      <c r="D9" s="86"/>
      <c r="E9" s="15" t="s">
        <v>9</v>
      </c>
      <c r="F9" s="15" t="s">
        <v>10</v>
      </c>
      <c r="G9" s="15" t="s">
        <v>11</v>
      </c>
      <c r="H9" s="65" t="s">
        <v>12</v>
      </c>
      <c r="I9" s="15" t="s">
        <v>13</v>
      </c>
      <c r="J9" s="15" t="s">
        <v>30</v>
      </c>
    </row>
    <row r="10" spans="2:10">
      <c r="B10" s="16"/>
      <c r="C10" s="17"/>
      <c r="D10" s="17"/>
      <c r="E10" s="40"/>
      <c r="F10" s="40"/>
      <c r="G10" s="40"/>
      <c r="H10" s="40"/>
      <c r="I10" s="40"/>
      <c r="J10" s="41"/>
    </row>
    <row r="11" spans="2:10">
      <c r="B11" s="67" t="s">
        <v>14</v>
      </c>
      <c r="C11" s="68"/>
      <c r="D11" s="68"/>
      <c r="E11" s="42">
        <v>20407536</v>
      </c>
      <c r="F11" s="42"/>
      <c r="G11" s="43">
        <f t="shared" ref="G11:G18" si="0">E11+F11</f>
        <v>20407536</v>
      </c>
      <c r="H11" s="42"/>
      <c r="I11" s="42">
        <v>9306955</v>
      </c>
      <c r="J11" s="44">
        <f>I11-E11</f>
        <v>-11100581</v>
      </c>
    </row>
    <row r="12" spans="2:10" ht="26.25" customHeight="1">
      <c r="B12" s="67" t="s">
        <v>15</v>
      </c>
      <c r="C12" s="68"/>
      <c r="D12" s="68"/>
      <c r="E12" s="42"/>
      <c r="F12" s="42"/>
      <c r="G12" s="43"/>
      <c r="H12" s="42"/>
      <c r="I12" s="42"/>
      <c r="J12" s="44">
        <f t="shared" ref="J12:J28" si="1">I12-E12</f>
        <v>0</v>
      </c>
    </row>
    <row r="13" spans="2:10">
      <c r="B13" s="67" t="s">
        <v>16</v>
      </c>
      <c r="C13" s="68"/>
      <c r="D13" s="68"/>
      <c r="E13" s="42">
        <v>421290.3</v>
      </c>
      <c r="F13" s="42"/>
      <c r="G13" s="43">
        <f t="shared" si="0"/>
        <v>421290.3</v>
      </c>
      <c r="H13" s="42"/>
      <c r="I13" s="42">
        <v>178384.9</v>
      </c>
      <c r="J13" s="44">
        <f t="shared" si="1"/>
        <v>-242905.4</v>
      </c>
    </row>
    <row r="14" spans="2:10">
      <c r="B14" s="67" t="s">
        <v>17</v>
      </c>
      <c r="C14" s="68"/>
      <c r="D14" s="68"/>
      <c r="E14" s="42">
        <v>5965480.2999999998</v>
      </c>
      <c r="F14" s="42"/>
      <c r="G14" s="43">
        <f t="shared" si="0"/>
        <v>5965480.2999999998</v>
      </c>
      <c r="H14" s="42"/>
      <c r="I14" s="42">
        <v>2414215.7000000002</v>
      </c>
      <c r="J14" s="44">
        <f t="shared" si="1"/>
        <v>-3551264.5999999996</v>
      </c>
    </row>
    <row r="15" spans="2:10">
      <c r="B15" s="67" t="s">
        <v>18</v>
      </c>
      <c r="C15" s="68"/>
      <c r="D15" s="68"/>
      <c r="E15" s="43">
        <v>591994.69999999995</v>
      </c>
      <c r="F15" s="43">
        <f>F16+F17</f>
        <v>0</v>
      </c>
      <c r="G15" s="43">
        <f t="shared" si="0"/>
        <v>591994.69999999995</v>
      </c>
      <c r="H15" s="43">
        <f>H16+H17</f>
        <v>0</v>
      </c>
      <c r="I15" s="43">
        <v>160749.70000000001</v>
      </c>
      <c r="J15" s="44">
        <f t="shared" si="1"/>
        <v>-431244.99999999994</v>
      </c>
    </row>
    <row r="16" spans="2:10">
      <c r="B16" s="18" t="s">
        <v>31</v>
      </c>
      <c r="C16" s="68"/>
      <c r="D16" s="68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>
      <c r="B17" s="18" t="s">
        <v>32</v>
      </c>
      <c r="C17" s="68"/>
      <c r="D17" s="68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>
      <c r="B18" s="67" t="s">
        <v>19</v>
      </c>
      <c r="C18" s="68"/>
      <c r="D18" s="68"/>
      <c r="E18" s="43">
        <v>4631664.5999999996</v>
      </c>
      <c r="F18" s="43">
        <f>F19+F20</f>
        <v>0</v>
      </c>
      <c r="G18" s="43">
        <f t="shared" si="0"/>
        <v>4631664.5999999996</v>
      </c>
      <c r="H18" s="43">
        <f>H19+H20</f>
        <v>0</v>
      </c>
      <c r="I18" s="43">
        <v>951991.7</v>
      </c>
      <c r="J18" s="44">
        <f t="shared" si="1"/>
        <v>-3679672.8999999994</v>
      </c>
    </row>
    <row r="19" spans="2:10">
      <c r="B19" s="18" t="s">
        <v>31</v>
      </c>
      <c r="C19" s="68"/>
      <c r="D19" s="68"/>
      <c r="E19" s="42"/>
      <c r="F19" s="42"/>
      <c r="G19" s="43">
        <f t="shared" ref="G19:G27" si="2">E19+F19</f>
        <v>0</v>
      </c>
      <c r="H19" s="42"/>
      <c r="I19" s="42"/>
      <c r="J19" s="44">
        <f t="shared" si="1"/>
        <v>0</v>
      </c>
    </row>
    <row r="20" spans="2:10">
      <c r="B20" s="18" t="s">
        <v>32</v>
      </c>
      <c r="C20" s="68"/>
      <c r="D20" s="68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>
      <c r="B21" s="18" t="s">
        <v>35</v>
      </c>
      <c r="C21" s="66"/>
      <c r="D21" s="66"/>
      <c r="E21" s="42"/>
      <c r="F21" s="42"/>
      <c r="G21" s="43">
        <f>E21+F21</f>
        <v>0</v>
      </c>
      <c r="H21" s="42"/>
      <c r="I21" s="42">
        <v>0</v>
      </c>
      <c r="J21" s="44">
        <f>I21-E21</f>
        <v>0</v>
      </c>
    </row>
    <row r="22" spans="2:10">
      <c r="B22" s="67" t="s">
        <v>20</v>
      </c>
      <c r="C22" s="68"/>
      <c r="D22" s="68"/>
      <c r="E22" s="42"/>
      <c r="F22" s="42"/>
      <c r="G22" s="43">
        <f t="shared" si="2"/>
        <v>0</v>
      </c>
      <c r="H22" s="42"/>
      <c r="I22" s="42"/>
      <c r="J22" s="44">
        <f t="shared" si="1"/>
        <v>0</v>
      </c>
    </row>
    <row r="23" spans="2:10">
      <c r="B23" s="67" t="s">
        <v>21</v>
      </c>
      <c r="C23" s="68"/>
      <c r="D23" s="68"/>
      <c r="E23" s="42">
        <v>198520752</v>
      </c>
      <c r="F23" s="42"/>
      <c r="G23" s="43">
        <f t="shared" si="2"/>
        <v>198520752</v>
      </c>
      <c r="H23" s="42"/>
      <c r="I23" s="42">
        <v>49885923.5</v>
      </c>
      <c r="J23" s="44">
        <f t="shared" si="1"/>
        <v>-148634828.5</v>
      </c>
    </row>
    <row r="24" spans="2:10" ht="14.25" customHeight="1">
      <c r="B24" s="67" t="s">
        <v>40</v>
      </c>
      <c r="C24" s="68"/>
      <c r="D24" s="68"/>
      <c r="E24" s="42">
        <v>14318217.5</v>
      </c>
      <c r="F24" s="42"/>
      <c r="G24" s="43">
        <f t="shared" si="2"/>
        <v>14318217.5</v>
      </c>
      <c r="H24" s="42"/>
      <c r="I24" s="42">
        <v>3000061.5</v>
      </c>
      <c r="J24" s="44">
        <f t="shared" si="1"/>
        <v>-11318156</v>
      </c>
    </row>
    <row r="25" spans="2:10" ht="30.75" customHeight="1">
      <c r="B25" s="67" t="s">
        <v>22</v>
      </c>
      <c r="C25" s="68"/>
      <c r="D25" s="68"/>
      <c r="E25" s="42">
        <v>3418323.4</v>
      </c>
      <c r="F25" s="42"/>
      <c r="G25" s="43">
        <f t="shared" si="2"/>
        <v>3418323.4</v>
      </c>
      <c r="H25" s="42"/>
      <c r="I25" s="42"/>
      <c r="J25" s="44">
        <f>I25-E25</f>
        <v>-3418323.4</v>
      </c>
    </row>
    <row r="26" spans="2:10" ht="13.5" customHeight="1">
      <c r="B26" s="92" t="s">
        <v>36</v>
      </c>
      <c r="C26" s="93"/>
      <c r="D26" s="94"/>
      <c r="E26" s="42"/>
      <c r="F26" s="42"/>
      <c r="G26" s="43">
        <f t="shared" si="2"/>
        <v>0</v>
      </c>
      <c r="H26" s="42"/>
      <c r="I26" s="42">
        <v>0</v>
      </c>
      <c r="J26" s="44">
        <f t="shared" si="1"/>
        <v>0</v>
      </c>
    </row>
    <row r="27" spans="2:10">
      <c r="B27" s="67" t="s">
        <v>23</v>
      </c>
      <c r="C27" s="68"/>
      <c r="D27" s="68"/>
      <c r="E27" s="42">
        <v>10100592.9</v>
      </c>
      <c r="F27" s="42"/>
      <c r="G27" s="43">
        <f t="shared" si="2"/>
        <v>10100592.9</v>
      </c>
      <c r="H27" s="42"/>
      <c r="I27" s="42">
        <v>1212338</v>
      </c>
      <c r="J27" s="44">
        <f t="shared" si="1"/>
        <v>-8888254.9000000004</v>
      </c>
    </row>
    <row r="28" spans="2:10">
      <c r="B28" s="92" t="s">
        <v>37</v>
      </c>
      <c r="C28" s="93"/>
      <c r="D28" s="94"/>
      <c r="E28" s="42"/>
      <c r="F28" s="42"/>
      <c r="G28" s="43"/>
      <c r="H28" s="42"/>
      <c r="I28" s="42">
        <v>0</v>
      </c>
      <c r="J28" s="44">
        <f t="shared" si="1"/>
        <v>0</v>
      </c>
    </row>
    <row r="29" spans="2:10" ht="15" thickBot="1">
      <c r="B29" s="19"/>
      <c r="C29" s="20"/>
      <c r="D29" s="21"/>
      <c r="E29" s="45"/>
      <c r="F29" s="45"/>
      <c r="G29" s="45"/>
      <c r="H29" s="45"/>
      <c r="I29" s="45"/>
      <c r="J29" s="46"/>
    </row>
    <row r="30" spans="2:10" ht="15" thickBot="1">
      <c r="B30" s="22"/>
      <c r="C30" s="23"/>
      <c r="D30" s="24" t="s">
        <v>24</v>
      </c>
      <c r="E30" s="47">
        <f>SUM(E11:E29)</f>
        <v>258375851.70000002</v>
      </c>
      <c r="F30" s="47">
        <f>F11+F12+F13+F14+F15+F18+F22+F23+F25+F27</f>
        <v>0</v>
      </c>
      <c r="G30" s="47">
        <f>SUM(G11:G29)</f>
        <v>258375851.70000002</v>
      </c>
      <c r="H30" s="47">
        <f>H11+H12+H13+H14+H15+H18+H22+H23+H25+H27</f>
        <v>0</v>
      </c>
      <c r="I30" s="48">
        <f>SUM(I11:I29)</f>
        <v>67110620</v>
      </c>
      <c r="J30" s="97">
        <f>SUM(J11:J28)</f>
        <v>-191265231.70000002</v>
      </c>
    </row>
    <row r="31" spans="2:10" ht="15" thickBot="1">
      <c r="E31" s="49"/>
      <c r="F31" s="49"/>
      <c r="G31" s="49"/>
      <c r="H31" s="99" t="s">
        <v>34</v>
      </c>
      <c r="I31" s="100"/>
      <c r="J31" s="98"/>
    </row>
    <row r="33" spans="2:10" ht="15" thickBot="1"/>
    <row r="34" spans="2:10" ht="15" thickBot="1">
      <c r="B34" s="81" t="s">
        <v>25</v>
      </c>
      <c r="C34" s="82"/>
      <c r="D34" s="83"/>
      <c r="E34" s="87" t="s">
        <v>2</v>
      </c>
      <c r="F34" s="88"/>
      <c r="G34" s="88"/>
      <c r="H34" s="88"/>
      <c r="I34" s="89"/>
      <c r="J34" s="90" t="s">
        <v>3</v>
      </c>
    </row>
    <row r="35" spans="2:10" ht="24.75" thickBot="1">
      <c r="B35" s="84"/>
      <c r="C35" s="85"/>
      <c r="D35" s="86"/>
      <c r="E35" s="12" t="s">
        <v>4</v>
      </c>
      <c r="F35" s="13" t="s">
        <v>29</v>
      </c>
      <c r="G35" s="12" t="s">
        <v>6</v>
      </c>
      <c r="H35" s="12" t="s">
        <v>7</v>
      </c>
      <c r="I35" s="12" t="s">
        <v>8</v>
      </c>
      <c r="J35" s="91"/>
    </row>
    <row r="36" spans="2:10" ht="15" thickBot="1">
      <c r="B36" s="101"/>
      <c r="C36" s="102"/>
      <c r="D36" s="103"/>
      <c r="E36" s="14" t="s">
        <v>9</v>
      </c>
      <c r="F36" s="14" t="s">
        <v>10</v>
      </c>
      <c r="G36" s="14" t="s">
        <v>11</v>
      </c>
      <c r="H36" s="14" t="s">
        <v>12</v>
      </c>
      <c r="I36" s="14" t="s">
        <v>13</v>
      </c>
      <c r="J36" s="14" t="s">
        <v>30</v>
      </c>
    </row>
    <row r="37" spans="2:10">
      <c r="B37" s="29"/>
      <c r="C37" s="30"/>
      <c r="D37" s="31"/>
      <c r="E37" s="32"/>
      <c r="F37" s="32"/>
      <c r="G37" s="32"/>
      <c r="H37" s="32"/>
      <c r="I37" s="32"/>
      <c r="J37" s="33"/>
    </row>
    <row r="38" spans="2:10">
      <c r="B38" s="34" t="s">
        <v>26</v>
      </c>
      <c r="C38" s="5"/>
      <c r="D38" s="6"/>
      <c r="E38" s="50">
        <f>E39+E40+E41+E42+E45+ E46+E49+E50+E51</f>
        <v>248275258.80000001</v>
      </c>
      <c r="F38" s="50">
        <f>F39+F40+F41+F42+F45+F49+F50</f>
        <v>0</v>
      </c>
      <c r="G38" s="50">
        <f>G39+G40+G41+G42+G45+ G46+G49+G50+G51</f>
        <v>248275258.80000001</v>
      </c>
      <c r="H38" s="50">
        <f>H39+H40+H41+H42+H45+H49+H50</f>
        <v>0</v>
      </c>
      <c r="I38" s="50">
        <f>I39+I40+I41+I42+I45+ I46+I49+I51</f>
        <v>65898282</v>
      </c>
      <c r="J38" s="51">
        <f>J39+J40+J41+J42+J45+J46+J49</f>
        <v>-167640497.40000001</v>
      </c>
    </row>
    <row r="39" spans="2:10">
      <c r="B39" s="35"/>
      <c r="C39" s="104" t="s">
        <v>14</v>
      </c>
      <c r="D39" s="105"/>
      <c r="E39" s="42">
        <v>20407536</v>
      </c>
      <c r="F39" s="52"/>
      <c r="G39" s="53">
        <f t="shared" ref="G39:G49" si="3">E39+F39</f>
        <v>20407536</v>
      </c>
      <c r="H39" s="52"/>
      <c r="I39" s="42">
        <v>9306955</v>
      </c>
      <c r="J39" s="54">
        <f t="shared" ref="J39:J51" si="4">I39-E39</f>
        <v>-11100581</v>
      </c>
    </row>
    <row r="40" spans="2:10">
      <c r="B40" s="35"/>
      <c r="C40" s="104" t="s">
        <v>16</v>
      </c>
      <c r="D40" s="105"/>
      <c r="E40" s="42">
        <v>421290.3</v>
      </c>
      <c r="F40" s="52"/>
      <c r="G40" s="53">
        <f t="shared" si="3"/>
        <v>421290.3</v>
      </c>
      <c r="H40" s="52"/>
      <c r="I40" s="42">
        <v>178384.9</v>
      </c>
      <c r="J40" s="54">
        <f t="shared" si="4"/>
        <v>-242905.4</v>
      </c>
    </row>
    <row r="41" spans="2:10">
      <c r="B41" s="35"/>
      <c r="C41" s="104" t="s">
        <v>17</v>
      </c>
      <c r="D41" s="105"/>
      <c r="E41" s="42">
        <v>5965480.2999999998</v>
      </c>
      <c r="F41" s="52"/>
      <c r="G41" s="53">
        <f t="shared" si="3"/>
        <v>5965480.2999999998</v>
      </c>
      <c r="H41" s="52"/>
      <c r="I41" s="42">
        <v>2414215.7000000002</v>
      </c>
      <c r="J41" s="54">
        <f t="shared" si="4"/>
        <v>-3551264.5999999996</v>
      </c>
    </row>
    <row r="42" spans="2:10">
      <c r="B42" s="35"/>
      <c r="C42" s="104" t="s">
        <v>18</v>
      </c>
      <c r="D42" s="105"/>
      <c r="E42" s="43">
        <v>591994.69999999995</v>
      </c>
      <c r="F42" s="53">
        <f>F43+F44</f>
        <v>0</v>
      </c>
      <c r="G42" s="53">
        <f t="shared" si="3"/>
        <v>591994.69999999995</v>
      </c>
      <c r="H42" s="53">
        <f>H43+H44</f>
        <v>0</v>
      </c>
      <c r="I42" s="43">
        <v>160749.70000000001</v>
      </c>
      <c r="J42" s="54">
        <f t="shared" si="4"/>
        <v>-431244.99999999994</v>
      </c>
    </row>
    <row r="43" spans="2:10">
      <c r="B43" s="35"/>
      <c r="C43" s="7" t="s">
        <v>31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>
      <c r="B44" s="35"/>
      <c r="C44" s="7" t="s">
        <v>32</v>
      </c>
      <c r="D44" s="8"/>
      <c r="E44" s="52"/>
      <c r="F44" s="52"/>
      <c r="G44" s="53">
        <f t="shared" si="3"/>
        <v>0</v>
      </c>
      <c r="H44" s="52"/>
      <c r="I44" s="52"/>
      <c r="J44" s="54">
        <f t="shared" si="4"/>
        <v>0</v>
      </c>
    </row>
    <row r="45" spans="2:10">
      <c r="B45" s="35"/>
      <c r="C45" s="104" t="s">
        <v>19</v>
      </c>
      <c r="D45" s="105"/>
      <c r="E45" s="43">
        <v>4631664.5999999996</v>
      </c>
      <c r="F45" s="53">
        <f>F47+F48</f>
        <v>0</v>
      </c>
      <c r="G45" s="53">
        <f t="shared" si="3"/>
        <v>4631664.5999999996</v>
      </c>
      <c r="H45" s="53">
        <f>H47+H48</f>
        <v>0</v>
      </c>
      <c r="I45" s="43">
        <v>951991.7</v>
      </c>
      <c r="J45" s="54">
        <f t="shared" si="4"/>
        <v>-3679672.8999999994</v>
      </c>
    </row>
    <row r="46" spans="2:10">
      <c r="B46" s="35"/>
      <c r="C46" s="95" t="s">
        <v>38</v>
      </c>
      <c r="D46" s="96"/>
      <c r="E46" s="42"/>
      <c r="F46" s="53"/>
      <c r="G46" s="53">
        <f t="shared" si="3"/>
        <v>0</v>
      </c>
      <c r="H46" s="53"/>
      <c r="I46" s="42"/>
      <c r="J46" s="54">
        <f t="shared" si="4"/>
        <v>0</v>
      </c>
    </row>
    <row r="47" spans="2:10">
      <c r="B47" s="35"/>
      <c r="C47" s="7" t="s">
        <v>31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>
      <c r="B48" s="35"/>
      <c r="C48" s="7" t="s">
        <v>32</v>
      </c>
      <c r="D48" s="8"/>
      <c r="E48" s="52"/>
      <c r="F48" s="52"/>
      <c r="G48" s="53">
        <f t="shared" si="3"/>
        <v>0</v>
      </c>
      <c r="H48" s="52"/>
      <c r="I48" s="52"/>
      <c r="J48" s="54">
        <f t="shared" si="4"/>
        <v>0</v>
      </c>
    </row>
    <row r="49" spans="2:10">
      <c r="B49" s="35"/>
      <c r="C49" s="104" t="s">
        <v>21</v>
      </c>
      <c r="D49" s="105"/>
      <c r="E49" s="42">
        <v>198520752</v>
      </c>
      <c r="F49" s="52"/>
      <c r="G49" s="55">
        <f t="shared" si="3"/>
        <v>198520752</v>
      </c>
      <c r="H49" s="52"/>
      <c r="I49" s="42">
        <v>49885923.5</v>
      </c>
      <c r="J49" s="56">
        <f t="shared" si="4"/>
        <v>-148634828.5</v>
      </c>
    </row>
    <row r="50" spans="2:10" ht="23.25" customHeight="1">
      <c r="B50" s="35"/>
      <c r="C50" s="104" t="s">
        <v>22</v>
      </c>
      <c r="D50" s="105"/>
      <c r="E50" s="52">
        <v>3418323.4</v>
      </c>
      <c r="F50" s="52"/>
      <c r="G50" s="53">
        <v>3418323.4</v>
      </c>
      <c r="H50" s="52"/>
      <c r="I50" s="52"/>
      <c r="J50" s="54"/>
    </row>
    <row r="51" spans="2:10">
      <c r="B51" s="35"/>
      <c r="C51" s="7" t="s">
        <v>40</v>
      </c>
      <c r="D51" s="8"/>
      <c r="E51" s="42">
        <v>14318217.5</v>
      </c>
      <c r="F51" s="53"/>
      <c r="G51" s="55">
        <v>14318217.5</v>
      </c>
      <c r="H51" s="53"/>
      <c r="I51" s="42">
        <v>3000061.5</v>
      </c>
      <c r="J51" s="54">
        <f t="shared" si="4"/>
        <v>-11318156</v>
      </c>
    </row>
    <row r="52" spans="2:10">
      <c r="B52" s="34" t="s">
        <v>27</v>
      </c>
      <c r="C52" s="5"/>
      <c r="D52" s="8"/>
      <c r="E52" s="55">
        <f t="shared" ref="E52:J52" si="5">E53+E54+E55</f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  <c r="J52" s="56">
        <f t="shared" si="5"/>
        <v>0</v>
      </c>
    </row>
    <row r="53" spans="2:10" ht="26.25" customHeight="1">
      <c r="B53" s="34"/>
      <c r="C53" s="104" t="s">
        <v>15</v>
      </c>
      <c r="D53" s="105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7.75" customHeight="1">
      <c r="B54" s="35"/>
      <c r="C54" s="104" t="s">
        <v>20</v>
      </c>
      <c r="D54" s="105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 ht="26.25" customHeight="1">
      <c r="B55" s="35"/>
      <c r="C55" s="104" t="s">
        <v>22</v>
      </c>
      <c r="D55" s="105"/>
      <c r="E55" s="52"/>
      <c r="F55" s="52"/>
      <c r="G55" s="53">
        <f>E55+F55</f>
        <v>0</v>
      </c>
      <c r="H55" s="52"/>
      <c r="I55" s="52"/>
      <c r="J55" s="54">
        <f>I55-E55</f>
        <v>0</v>
      </c>
    </row>
    <row r="56" spans="2:10">
      <c r="B56" s="36"/>
      <c r="C56" s="9"/>
      <c r="D56" s="10"/>
      <c r="E56" s="57"/>
      <c r="F56" s="57"/>
      <c r="G56" s="57"/>
      <c r="H56" s="57"/>
      <c r="I56" s="57"/>
      <c r="J56" s="58"/>
    </row>
    <row r="57" spans="2:10">
      <c r="B57" s="34" t="s">
        <v>28</v>
      </c>
      <c r="C57" s="11"/>
      <c r="D57" s="8"/>
      <c r="E57" s="57">
        <f>E58+E59+E60</f>
        <v>10100592.9</v>
      </c>
      <c r="F57" s="57">
        <f>F58</f>
        <v>0</v>
      </c>
      <c r="G57" s="57">
        <f>G58+G59+G60</f>
        <v>10100592.9</v>
      </c>
      <c r="H57" s="57">
        <f>H58</f>
        <v>0</v>
      </c>
      <c r="I57" s="57">
        <f>I58+I59+I60</f>
        <v>1212338</v>
      </c>
      <c r="J57" s="54">
        <f>I57-E57</f>
        <v>-8888254.9000000004</v>
      </c>
    </row>
    <row r="58" spans="2:10" ht="28.5" customHeight="1">
      <c r="B58" s="35"/>
      <c r="C58" s="104" t="s">
        <v>23</v>
      </c>
      <c r="D58" s="105"/>
      <c r="E58" s="42">
        <v>10100592.9</v>
      </c>
      <c r="F58" s="52"/>
      <c r="G58" s="53">
        <f>E58+F58</f>
        <v>10100592.9</v>
      </c>
      <c r="H58" s="52"/>
      <c r="I58" s="42">
        <v>1212338</v>
      </c>
      <c r="J58" s="54">
        <f>I58-E58</f>
        <v>-8888254.9000000004</v>
      </c>
    </row>
    <row r="59" spans="2:10" ht="14.25" customHeight="1">
      <c r="B59" s="35"/>
      <c r="C59" s="109" t="s">
        <v>39</v>
      </c>
      <c r="D59" s="110"/>
      <c r="E59" s="42"/>
      <c r="F59" s="52"/>
      <c r="G59" s="53">
        <f>E59+F59</f>
        <v>0</v>
      </c>
      <c r="H59" s="52"/>
      <c r="I59" s="52">
        <v>0</v>
      </c>
      <c r="J59" s="54">
        <f>I59-E59</f>
        <v>0</v>
      </c>
    </row>
    <row r="60" spans="2:10" ht="14.25" customHeight="1">
      <c r="B60" s="35"/>
      <c r="C60" s="111"/>
      <c r="D60" s="112"/>
      <c r="E60" s="52"/>
      <c r="F60" s="52"/>
      <c r="G60" s="53"/>
      <c r="H60" s="52"/>
      <c r="I60" s="52"/>
      <c r="J60" s="54">
        <f>I60-E60</f>
        <v>0</v>
      </c>
    </row>
    <row r="61" spans="2:10" ht="15" thickBot="1">
      <c r="B61" s="37"/>
      <c r="C61" s="38"/>
      <c r="D61" s="39"/>
      <c r="E61" s="59"/>
      <c r="F61" s="59"/>
      <c r="G61" s="59"/>
      <c r="H61" s="59"/>
      <c r="I61" s="59"/>
      <c r="J61" s="60"/>
    </row>
    <row r="62" spans="2:10" ht="15" thickBot="1">
      <c r="B62" s="26"/>
      <c r="C62" s="27"/>
      <c r="D62" s="28"/>
      <c r="E62" s="61">
        <v>258375851.69999999</v>
      </c>
      <c r="F62" s="61">
        <f>F38+F52+F57</f>
        <v>0</v>
      </c>
      <c r="G62" s="61">
        <v>258375851.59999999</v>
      </c>
      <c r="H62" s="61">
        <f>H38+H52+H57</f>
        <v>0</v>
      </c>
      <c r="I62" s="62">
        <v>67110620</v>
      </c>
      <c r="J62" s="113">
        <f>I62-G62</f>
        <v>-191265231.59999999</v>
      </c>
    </row>
    <row r="63" spans="2:10" ht="15" thickBot="1">
      <c r="B63" s="25"/>
      <c r="C63" s="25"/>
      <c r="D63" s="25"/>
      <c r="E63" s="63"/>
      <c r="F63" s="63"/>
      <c r="G63" s="63"/>
      <c r="H63" s="106" t="s">
        <v>34</v>
      </c>
      <c r="I63" s="107"/>
      <c r="J63" s="114"/>
    </row>
    <row r="64" spans="2:10">
      <c r="B64" s="108"/>
      <c r="C64" s="108"/>
      <c r="D64" s="108"/>
      <c r="E64" s="108"/>
      <c r="F64" s="108"/>
      <c r="G64" s="108"/>
      <c r="H64" s="108"/>
      <c r="I64" s="108"/>
      <c r="J64" s="108"/>
    </row>
  </sheetData>
  <mergeCells count="46"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B11:D11"/>
    <mergeCell ref="B12:D12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2019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2021-01-29T21:57:42Z</cp:lastPrinted>
  <dcterms:created xsi:type="dcterms:W3CDTF">2014-09-04T16:46:21Z</dcterms:created>
  <dcterms:modified xsi:type="dcterms:W3CDTF">2021-01-29T21:57:46Z</dcterms:modified>
</cp:coreProperties>
</file>