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2T\"/>
    </mc:Choice>
  </mc:AlternateContent>
  <xr:revisionPtr revIDLastSave="0" documentId="13_ncr:1_{1EEA3725-83DD-4E43-A59F-CC22C902A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6" r:id="rId1"/>
  </sheets>
  <definedNames>
    <definedName name="_xlnm.Print_Area" localSheetId="0">MAYO!$A$1:$I$51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6" l="1"/>
  <c r="I22" i="6"/>
  <c r="H24" i="6" l="1"/>
  <c r="H45" i="6"/>
  <c r="D24" i="6" l="1"/>
  <c r="F22" i="6"/>
  <c r="F47" i="6"/>
  <c r="H31" i="6" l="1"/>
  <c r="D31" i="6"/>
  <c r="D45" i="6"/>
  <c r="I38" i="6"/>
  <c r="I46" i="6"/>
  <c r="F46" i="6"/>
  <c r="F45" i="6" s="1"/>
  <c r="G45" i="6"/>
  <c r="E45" i="6"/>
  <c r="I43" i="6"/>
  <c r="F43" i="6"/>
  <c r="I42" i="6"/>
  <c r="F42" i="6"/>
  <c r="I40" i="6"/>
  <c r="F40" i="6"/>
  <c r="H39" i="6"/>
  <c r="G39" i="6"/>
  <c r="E39" i="6"/>
  <c r="D39" i="6"/>
  <c r="I37" i="6"/>
  <c r="F37" i="6"/>
  <c r="I36" i="6"/>
  <c r="F36" i="6"/>
  <c r="I35" i="6"/>
  <c r="F35" i="6"/>
  <c r="I34" i="6"/>
  <c r="F34" i="6"/>
  <c r="I33" i="6"/>
  <c r="I32" i="6"/>
  <c r="F32" i="6"/>
  <c r="I20" i="6"/>
  <c r="F20" i="6"/>
  <c r="I19" i="6"/>
  <c r="F19" i="6"/>
  <c r="I18" i="6"/>
  <c r="F18" i="6"/>
  <c r="I16" i="6"/>
  <c r="F16" i="6"/>
  <c r="I15" i="6"/>
  <c r="I14" i="6"/>
  <c r="F14" i="6"/>
  <c r="I13" i="6"/>
  <c r="F13" i="6"/>
  <c r="I12" i="6"/>
  <c r="I11" i="6"/>
  <c r="F11" i="6"/>
  <c r="H49" i="6" l="1"/>
  <c r="I24" i="6"/>
  <c r="I31" i="6"/>
  <c r="F39" i="6"/>
  <c r="G31" i="6"/>
  <c r="G49" i="6" s="1"/>
  <c r="E24" i="6"/>
  <c r="I39" i="6"/>
  <c r="G24" i="6"/>
  <c r="I45" i="6"/>
  <c r="F15" i="6"/>
  <c r="F24" i="6" s="1"/>
  <c r="I49" i="6" l="1"/>
  <c r="E31" i="6"/>
  <c r="E49" i="6" s="1"/>
  <c r="F33" i="6"/>
  <c r="F31" i="6" s="1"/>
</calcChain>
</file>

<file path=xl/sharedStrings.xml><?xml version="1.0" encoding="utf-8"?>
<sst xmlns="http://schemas.openxmlformats.org/spreadsheetml/2006/main" count="64" uniqueCount="39">
  <si>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</si>
  <si>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</si>
  <si>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</si>
  <si>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</si>
  <si>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</si>
  <si>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</si>
  <si>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</si>
  <si>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</si>
  <si>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</si>
  <si>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</si>
  <si>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</si>
  <si>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</si>
  <si>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</si>
  <si>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</si>
  <si>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</si>
  <si>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</si>
  <si>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</si>
  <si>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</si>
  <si>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</si>
  <si>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</si>
  <si>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</si>
  <si>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</si>
  <si>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</si>
  <si>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</si>
  <si>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</si>
  <si>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</si>
  <si>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</si>
  <si>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</si>
  <si>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</si>
  <si>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</si>
  <si>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</si>
  <si>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</si>
  <si>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</si>
  <si>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</si>
  <si>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</si>
  <si>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</si>
  <si>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</si>
  <si>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</si>
  <si>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Del 1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</si>
</sst>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.0;\-#,###.0"/>
    <numFmt numFmtId="165" formatCode="#,##0.0_ ;\-#,##0.0\ 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15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64" fontId="3" fillId="2" borderId="13" xfId="4" applyNumberFormat="1" applyFont="1" applyFill="1" applyBorder="1" applyAlignment="1">
      <alignment horizontal="center"/>
    </xf>
    <xf numFmtId="164" fontId="3" fillId="2" borderId="15" xfId="4" applyNumberFormat="1" applyFont="1" applyFill="1" applyBorder="1" applyAlignment="1">
      <alignment horizontal="center"/>
    </xf>
    <xf numFmtId="164" fontId="3" fillId="2" borderId="16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Alignment="1" applyProtection="1">
      <alignment horizontal="right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>
      <alignment horizontal="center"/>
    </xf>
    <xf numFmtId="164" fontId="3" fillId="2" borderId="19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6" xfId="4" applyNumberFormat="1" applyFont="1" applyFill="1" applyBorder="1" applyAlignment="1">
      <alignment horizontal="right"/>
    </xf>
    <xf numFmtId="164" fontId="7" fillId="2" borderId="20" xfId="4" applyNumberFormat="1" applyFont="1" applyFill="1" applyBorder="1" applyAlignment="1">
      <alignment horizontal="right"/>
    </xf>
    <xf numFmtId="164" fontId="14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6" xfId="0" applyNumberFormat="1" applyFont="1" applyFill="1" applyBorder="1" applyAlignment="1">
      <alignment horizontal="right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7" fillId="2" borderId="16" xfId="2" applyNumberFormat="1" applyFont="1" applyFill="1" applyBorder="1" applyAlignment="1">
      <alignment horizontal="right"/>
    </xf>
    <xf numFmtId="164" fontId="7" fillId="2" borderId="20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0" xfId="2" applyNumberFormat="1" applyFont="1" applyFill="1" applyBorder="1" applyAlignment="1" applyProtection="1">
      <alignment horizontal="right"/>
      <protection locked="0"/>
    </xf>
    <xf numFmtId="164" fontId="14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9" xfId="4" applyNumberFormat="1" applyFont="1" applyFill="1" applyBorder="1" applyAlignment="1" applyProtection="1">
      <alignment horizontal="right"/>
    </xf>
    <xf numFmtId="164" fontId="7" fillId="0" borderId="16" xfId="2" applyNumberFormat="1" applyFont="1" applyFill="1" applyBorder="1" applyAlignment="1">
      <alignment horizontal="right"/>
    </xf>
    <xf numFmtId="165" fontId="13" fillId="0" borderId="0" xfId="0" applyNumberFormat="1" applyFont="1"/>
    <xf numFmtId="164" fontId="3" fillId="0" borderId="16" xfId="2" applyNumberFormat="1" applyFont="1" applyFill="1" applyBorder="1" applyAlignment="1" applyProtection="1">
      <alignment horizontal="right"/>
      <protection locked="0"/>
    </xf>
    <xf numFmtId="164" fontId="3" fillId="0" borderId="16" xfId="2" applyNumberFormat="1" applyFont="1" applyFill="1" applyBorder="1" applyAlignment="1" applyProtection="1">
      <alignment horizontal="right"/>
    </xf>
    <xf numFmtId="164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0" applyNumberFormat="1" applyFont="1" applyFill="1" applyBorder="1" applyAlignment="1">
      <alignment horizontal="right" vertical="center" wrapText="1"/>
    </xf>
    <xf numFmtId="164" fontId="3" fillId="2" borderId="18" xfId="2" applyNumberFormat="1" applyFont="1" applyFill="1" applyBorder="1" applyAlignment="1">
      <alignment horizontal="right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5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7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7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19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5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7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1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0" borderId="3" xfId="4" applyNumberFormat="1" applyFont="1" applyFill="1" applyBorder="1" applyAlignment="1">
      <alignment horizontal="right"/>
    </xf>
    <xf numFmtId="164" fontId="4" fillId="0" borderId="21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19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7" fillId="2" borderId="3" xfId="4" applyNumberFormat="1" applyFont="1" applyFill="1" applyBorder="1" applyAlignment="1"/>
    <xf numFmtId="164" fontId="7" fillId="2" borderId="21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zoomScaleNormal="100" workbookViewId="0"/>
  </sheetViews>
  <sheetFormatPr baseColWidth="10" defaultRowHeight="14.25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6384" width="11.42578125" style="1"/>
  </cols>
  <sheetData>
    <row r="1" spans="1:9" ht="15" thickBot="1"/>
    <row r="2" spans="1:9">
      <c r="A2" s="69" t="s">
        <v>27</v>
      </c>
      <c r="B2" s="70"/>
      <c r="C2" s="70"/>
      <c r="D2" s="70"/>
      <c r="E2" s="70"/>
      <c r="F2" s="70"/>
      <c r="G2" s="70"/>
      <c r="H2" s="70"/>
      <c r="I2" s="71"/>
    </row>
    <row r="3" spans="1:9">
      <c r="A3" s="72" t="s">
        <v>0</v>
      </c>
      <c r="B3" s="73"/>
      <c r="C3" s="73"/>
      <c r="D3" s="73"/>
      <c r="E3" s="73"/>
      <c r="F3" s="73"/>
      <c r="G3" s="73"/>
      <c r="H3" s="73"/>
      <c r="I3" s="74"/>
    </row>
    <row r="4" spans="1:9">
      <c r="A4" s="75" t="s">
        <v>38</v>
      </c>
      <c r="B4" s="76"/>
      <c r="C4" s="76"/>
      <c r="D4" s="76"/>
      <c r="E4" s="76"/>
      <c r="F4" s="76"/>
      <c r="G4" s="76"/>
      <c r="H4" s="76"/>
      <c r="I4" s="77"/>
    </row>
    <row r="5" spans="1:9" ht="15" thickBot="1">
      <c r="A5" s="78" t="s">
        <v>28</v>
      </c>
      <c r="B5" s="79"/>
      <c r="C5" s="79"/>
      <c r="D5" s="79"/>
      <c r="E5" s="79"/>
      <c r="F5" s="79"/>
      <c r="G5" s="79"/>
      <c r="H5" s="79"/>
      <c r="I5" s="80"/>
    </row>
    <row r="6" spans="1:9" ht="15" thickBot="1">
      <c r="A6" s="2"/>
      <c r="B6" s="2"/>
      <c r="C6" s="2"/>
      <c r="D6" s="3"/>
      <c r="E6" s="4"/>
      <c r="F6" s="4"/>
      <c r="G6" s="4"/>
      <c r="H6" s="4"/>
      <c r="I6" s="4"/>
    </row>
    <row r="7" spans="1:9" ht="15" thickBot="1">
      <c r="A7" s="81" t="s">
        <v>1</v>
      </c>
      <c r="B7" s="82"/>
      <c r="C7" s="83"/>
      <c r="D7" s="87" t="s">
        <v>2</v>
      </c>
      <c r="E7" s="88"/>
      <c r="F7" s="88"/>
      <c r="G7" s="88"/>
      <c r="H7" s="89"/>
      <c r="I7" s="90" t="s">
        <v>3</v>
      </c>
    </row>
    <row r="8" spans="1:9" ht="23.25" thickBot="1">
      <c r="A8" s="84"/>
      <c r="B8" s="85"/>
      <c r="C8" s="86"/>
      <c r="D8" s="9" t="s">
        <v>4</v>
      </c>
      <c r="E8" s="51" t="s">
        <v>5</v>
      </c>
      <c r="F8" s="9" t="s">
        <v>6</v>
      </c>
      <c r="G8" s="9" t="s">
        <v>7</v>
      </c>
      <c r="H8" s="9" t="s">
        <v>8</v>
      </c>
      <c r="I8" s="91"/>
    </row>
    <row r="9" spans="1:9" ht="15" thickBot="1">
      <c r="A9" s="84"/>
      <c r="B9" s="85"/>
      <c r="C9" s="86"/>
      <c r="D9" s="12" t="s">
        <v>9</v>
      </c>
      <c r="E9" s="12" t="s">
        <v>10</v>
      </c>
      <c r="F9" s="12" t="s">
        <v>11</v>
      </c>
      <c r="G9" s="52" t="s">
        <v>12</v>
      </c>
      <c r="H9" s="12" t="s">
        <v>13</v>
      </c>
      <c r="I9" s="12" t="s">
        <v>23</v>
      </c>
    </row>
    <row r="10" spans="1:9">
      <c r="A10" s="13"/>
      <c r="B10" s="14"/>
      <c r="C10" s="14"/>
      <c r="D10" s="30"/>
      <c r="E10" s="30"/>
      <c r="F10" s="30"/>
      <c r="G10" s="30"/>
      <c r="H10" s="30"/>
      <c r="I10" s="31"/>
    </row>
    <row r="11" spans="1:9">
      <c r="A11" s="92" t="s">
        <v>14</v>
      </c>
      <c r="B11" s="93"/>
      <c r="C11" s="93"/>
      <c r="D11" s="32">
        <v>21168954.5</v>
      </c>
      <c r="E11" s="32"/>
      <c r="F11" s="33">
        <f t="shared" ref="F11:F22" si="0">D11+E11</f>
        <v>21168954.5</v>
      </c>
      <c r="G11" s="32"/>
      <c r="H11" s="64">
        <v>15750771</v>
      </c>
      <c r="I11" s="34">
        <f>H11-D11</f>
        <v>-5418183.5</v>
      </c>
    </row>
    <row r="12" spans="1:9" ht="26.25" customHeight="1">
      <c r="A12" s="92" t="s">
        <v>15</v>
      </c>
      <c r="B12" s="93"/>
      <c r="C12" s="93"/>
      <c r="D12" s="32"/>
      <c r="E12" s="32"/>
      <c r="F12" s="33"/>
      <c r="G12" s="32"/>
      <c r="H12" s="64"/>
      <c r="I12" s="34">
        <f t="shared" ref="I12:I22" si="1">H12-D12</f>
        <v>0</v>
      </c>
    </row>
    <row r="13" spans="1:9">
      <c r="A13" s="92" t="s">
        <v>16</v>
      </c>
      <c r="B13" s="93"/>
      <c r="C13" s="93"/>
      <c r="D13" s="32">
        <v>481215.9</v>
      </c>
      <c r="E13" s="32"/>
      <c r="F13" s="33">
        <f t="shared" si="0"/>
        <v>481215.9</v>
      </c>
      <c r="G13" s="32"/>
      <c r="H13" s="64">
        <v>290758.5</v>
      </c>
      <c r="I13" s="34">
        <f t="shared" si="1"/>
        <v>-190457.40000000002</v>
      </c>
    </row>
    <row r="14" spans="1:9">
      <c r="A14" s="92" t="s">
        <v>17</v>
      </c>
      <c r="B14" s="93"/>
      <c r="C14" s="93"/>
      <c r="D14" s="32">
        <v>7025502.5999999996</v>
      </c>
      <c r="E14" s="32"/>
      <c r="F14" s="33">
        <f t="shared" si="0"/>
        <v>7025502.5999999996</v>
      </c>
      <c r="G14" s="32"/>
      <c r="H14" s="64">
        <v>5664022.2000000002</v>
      </c>
      <c r="I14" s="34">
        <f t="shared" si="1"/>
        <v>-1361480.3999999994</v>
      </c>
    </row>
    <row r="15" spans="1:9">
      <c r="A15" s="92" t="s">
        <v>18</v>
      </c>
      <c r="B15" s="93"/>
      <c r="C15" s="93"/>
      <c r="D15" s="33">
        <v>523505.1</v>
      </c>
      <c r="E15" s="33"/>
      <c r="F15" s="33">
        <f t="shared" si="0"/>
        <v>523505.1</v>
      </c>
      <c r="G15" s="33"/>
      <c r="H15" s="65">
        <v>254475.1</v>
      </c>
      <c r="I15" s="34">
        <f t="shared" si="1"/>
        <v>-269030</v>
      </c>
    </row>
    <row r="16" spans="1:9">
      <c r="A16" s="92" t="s">
        <v>19</v>
      </c>
      <c r="B16" s="93"/>
      <c r="C16" s="93"/>
      <c r="D16" s="33">
        <v>2742104.7</v>
      </c>
      <c r="E16" s="33"/>
      <c r="F16" s="33">
        <f t="shared" si="0"/>
        <v>2742104.7</v>
      </c>
      <c r="G16" s="33"/>
      <c r="H16" s="65">
        <v>1222388.8</v>
      </c>
      <c r="I16" s="34">
        <f t="shared" si="1"/>
        <v>-1519715.9000000001</v>
      </c>
    </row>
    <row r="17" spans="1:9" ht="26.25" customHeight="1">
      <c r="A17" s="92" t="s">
        <v>29</v>
      </c>
      <c r="B17" s="93"/>
      <c r="C17" s="93"/>
      <c r="D17" s="32"/>
      <c r="E17" s="32"/>
      <c r="F17" s="33"/>
      <c r="G17" s="32"/>
      <c r="H17" s="32"/>
      <c r="I17" s="34"/>
    </row>
    <row r="18" spans="1:9" ht="35.25" customHeight="1">
      <c r="A18" s="92" t="s">
        <v>30</v>
      </c>
      <c r="B18" s="93"/>
      <c r="C18" s="93"/>
      <c r="D18" s="32">
        <v>214690574.80000001</v>
      </c>
      <c r="E18" s="32"/>
      <c r="F18" s="33">
        <f t="shared" si="0"/>
        <v>214690574.80000001</v>
      </c>
      <c r="G18" s="32"/>
      <c r="H18" s="64">
        <v>107289944.5</v>
      </c>
      <c r="I18" s="34">
        <f t="shared" si="1"/>
        <v>-107400630.30000001</v>
      </c>
    </row>
    <row r="19" spans="1:9" ht="30.75" customHeight="1">
      <c r="A19" s="92" t="s">
        <v>31</v>
      </c>
      <c r="B19" s="93"/>
      <c r="C19" s="93"/>
      <c r="D19" s="32">
        <v>4413225.0999999996</v>
      </c>
      <c r="E19" s="32"/>
      <c r="F19" s="33">
        <f t="shared" si="0"/>
        <v>4413225.0999999996</v>
      </c>
      <c r="G19" s="32"/>
      <c r="H19" s="64">
        <v>1968044.2</v>
      </c>
      <c r="I19" s="34">
        <f>H19-D19</f>
        <v>-2445180.8999999994</v>
      </c>
    </row>
    <row r="20" spans="1:9">
      <c r="A20" s="92" t="s">
        <v>20</v>
      </c>
      <c r="B20" s="93"/>
      <c r="C20" s="93"/>
      <c r="D20" s="32">
        <v>11609817.9</v>
      </c>
      <c r="E20" s="32"/>
      <c r="F20" s="33">
        <f t="shared" si="0"/>
        <v>11609817.9</v>
      </c>
      <c r="G20" s="32"/>
      <c r="H20" s="64">
        <v>1800830.6</v>
      </c>
      <c r="I20" s="34">
        <f t="shared" si="1"/>
        <v>-9808987.3000000007</v>
      </c>
    </row>
    <row r="21" spans="1:9">
      <c r="A21" s="59"/>
      <c r="B21" s="60"/>
      <c r="C21" s="60"/>
      <c r="D21" s="32"/>
      <c r="E21" s="32"/>
      <c r="F21" s="33"/>
      <c r="G21" s="32"/>
      <c r="H21" s="32"/>
      <c r="I21" s="34"/>
    </row>
    <row r="22" spans="1:9">
      <c r="A22" s="98" t="s">
        <v>25</v>
      </c>
      <c r="B22" s="99"/>
      <c r="C22" s="100"/>
      <c r="D22" s="32">
        <v>3243691</v>
      </c>
      <c r="E22" s="32"/>
      <c r="F22" s="33">
        <f t="shared" si="0"/>
        <v>3243691</v>
      </c>
      <c r="G22" s="32"/>
      <c r="H22" s="32"/>
      <c r="I22" s="34">
        <f t="shared" si="1"/>
        <v>-3243691</v>
      </c>
    </row>
    <row r="23" spans="1:9" ht="15" thickBot="1">
      <c r="A23" s="98" t="s">
        <v>26</v>
      </c>
      <c r="B23" s="99"/>
      <c r="C23" s="100"/>
      <c r="D23" s="35"/>
      <c r="E23" s="35"/>
      <c r="F23" s="35"/>
      <c r="G23" s="35"/>
      <c r="H23" s="68"/>
      <c r="I23" s="36"/>
    </row>
    <row r="24" spans="1:9" ht="16.5" customHeight="1" thickBot="1">
      <c r="A24" s="15"/>
      <c r="B24" s="16"/>
      <c r="C24" s="17" t="s">
        <v>21</v>
      </c>
      <c r="D24" s="37">
        <f>SUM(D11:D22)</f>
        <v>265898591.60000002</v>
      </c>
      <c r="E24" s="37">
        <f>E11+E12+E13+E14+E15+E16+E17+E18+E19+E20</f>
        <v>0</v>
      </c>
      <c r="F24" s="37">
        <f>SUM(F11:F22)</f>
        <v>265898591.60000002</v>
      </c>
      <c r="G24" s="37">
        <f>G11+G12+G13+G14+G15+G16+G17+G18+G19+G20</f>
        <v>0</v>
      </c>
      <c r="H24" s="61">
        <f>SUM(H11:H23)</f>
        <v>134241234.90000001</v>
      </c>
      <c r="I24" s="94">
        <f>SUM(I10:I23)</f>
        <v>-131657356.70000002</v>
      </c>
    </row>
    <row r="25" spans="1:9" ht="15" thickBot="1">
      <c r="D25" s="38"/>
      <c r="E25" s="38"/>
      <c r="F25" s="38"/>
      <c r="G25" s="96" t="s">
        <v>24</v>
      </c>
      <c r="H25" s="97"/>
      <c r="I25" s="95"/>
    </row>
    <row r="26" spans="1:9" ht="10.5" customHeight="1" thickBot="1"/>
    <row r="27" spans="1:9" ht="15" thickBot="1">
      <c r="A27" s="81" t="s">
        <v>37</v>
      </c>
      <c r="B27" s="82"/>
      <c r="C27" s="83"/>
      <c r="D27" s="87" t="s">
        <v>2</v>
      </c>
      <c r="E27" s="88"/>
      <c r="F27" s="88"/>
      <c r="G27" s="88"/>
      <c r="H27" s="89"/>
      <c r="I27" s="90" t="s">
        <v>3</v>
      </c>
    </row>
    <row r="28" spans="1:9" ht="24.75" thickBot="1">
      <c r="A28" s="84"/>
      <c r="B28" s="85"/>
      <c r="C28" s="86"/>
      <c r="D28" s="9" t="s">
        <v>4</v>
      </c>
      <c r="E28" s="10" t="s">
        <v>22</v>
      </c>
      <c r="F28" s="9" t="s">
        <v>6</v>
      </c>
      <c r="G28" s="9" t="s">
        <v>7</v>
      </c>
      <c r="H28" s="9" t="s">
        <v>8</v>
      </c>
      <c r="I28" s="91"/>
    </row>
    <row r="29" spans="1:9" ht="15" thickBot="1">
      <c r="A29" s="101"/>
      <c r="B29" s="102"/>
      <c r="C29" s="103"/>
      <c r="D29" s="11" t="s">
        <v>9</v>
      </c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23</v>
      </c>
    </row>
    <row r="30" spans="1:9" ht="8.25" customHeight="1">
      <c r="A30" s="22"/>
      <c r="B30" s="23"/>
      <c r="C30" s="24"/>
      <c r="D30" s="25"/>
      <c r="E30" s="25"/>
      <c r="F30" s="25"/>
      <c r="G30" s="25"/>
      <c r="H30" s="25"/>
      <c r="I30" s="26"/>
    </row>
    <row r="31" spans="1:9" ht="23.25" customHeight="1">
      <c r="A31" s="106" t="s">
        <v>32</v>
      </c>
      <c r="B31" s="107"/>
      <c r="C31" s="108"/>
      <c r="D31" s="39">
        <f>D32+D33+D34+D35+D36 +D37+D38</f>
        <v>251045082.70000002</v>
      </c>
      <c r="E31" s="39">
        <f>E32+E33+E34+E35+E36+E37+E38</f>
        <v>0</v>
      </c>
      <c r="F31" s="39">
        <f>F32+F33+F34+F35+F36 +F37+F38</f>
        <v>251045082.70000002</v>
      </c>
      <c r="G31" s="39">
        <f>G32+G33+G34+G35+G36+G37+G38</f>
        <v>0</v>
      </c>
      <c r="H31" s="39">
        <f>H32+H33+H34+H35+H36+H37+H38</f>
        <v>132440404.3</v>
      </c>
      <c r="I31" s="40">
        <f>I32+I33+I34+I35+I36+I37</f>
        <v>-116159497.50000001</v>
      </c>
    </row>
    <row r="32" spans="1:9">
      <c r="A32" s="28"/>
      <c r="B32" s="104" t="s">
        <v>14</v>
      </c>
      <c r="C32" s="105"/>
      <c r="D32" s="32">
        <v>21168954.5</v>
      </c>
      <c r="E32" s="41"/>
      <c r="F32" s="42">
        <f t="shared" ref="F32:F37" si="2">D32+E32</f>
        <v>21168954.5</v>
      </c>
      <c r="G32" s="41"/>
      <c r="H32" s="64">
        <v>15750771</v>
      </c>
      <c r="I32" s="43">
        <f t="shared" ref="I32:I38" si="3">H32-D32</f>
        <v>-5418183.5</v>
      </c>
    </row>
    <row r="33" spans="1:9">
      <c r="A33" s="28"/>
      <c r="B33" s="104" t="s">
        <v>16</v>
      </c>
      <c r="C33" s="105"/>
      <c r="D33" s="32">
        <v>481215.9</v>
      </c>
      <c r="E33" s="41"/>
      <c r="F33" s="42">
        <f t="shared" si="2"/>
        <v>481215.9</v>
      </c>
      <c r="G33" s="41"/>
      <c r="H33" s="64">
        <v>290758.5</v>
      </c>
      <c r="I33" s="43">
        <f t="shared" si="3"/>
        <v>-190457.40000000002</v>
      </c>
    </row>
    <row r="34" spans="1:9">
      <c r="A34" s="28"/>
      <c r="B34" s="104" t="s">
        <v>17</v>
      </c>
      <c r="C34" s="105"/>
      <c r="D34" s="32">
        <v>7025502.5999999996</v>
      </c>
      <c r="E34" s="41"/>
      <c r="F34" s="42">
        <f t="shared" si="2"/>
        <v>7025502.5999999996</v>
      </c>
      <c r="G34" s="41"/>
      <c r="H34" s="64">
        <v>5664022.2000000002</v>
      </c>
      <c r="I34" s="43">
        <f t="shared" si="3"/>
        <v>-1361480.3999999994</v>
      </c>
    </row>
    <row r="35" spans="1:9">
      <c r="A35" s="28"/>
      <c r="B35" s="104" t="s">
        <v>18</v>
      </c>
      <c r="C35" s="105"/>
      <c r="D35" s="33">
        <v>523505.1</v>
      </c>
      <c r="E35" s="42"/>
      <c r="F35" s="42">
        <f t="shared" si="2"/>
        <v>523505.1</v>
      </c>
      <c r="G35" s="42"/>
      <c r="H35" s="65">
        <v>254475.1</v>
      </c>
      <c r="I35" s="43">
        <f t="shared" si="3"/>
        <v>-269030</v>
      </c>
    </row>
    <row r="36" spans="1:9">
      <c r="A36" s="28"/>
      <c r="B36" s="104" t="s">
        <v>19</v>
      </c>
      <c r="C36" s="105"/>
      <c r="D36" s="33">
        <v>2742104.7</v>
      </c>
      <c r="E36" s="42"/>
      <c r="F36" s="42">
        <f t="shared" si="2"/>
        <v>2742104.7</v>
      </c>
      <c r="G36" s="42"/>
      <c r="H36" s="65">
        <v>1222388.8</v>
      </c>
      <c r="I36" s="43">
        <f t="shared" si="3"/>
        <v>-1519715.9000000001</v>
      </c>
    </row>
    <row r="37" spans="1:9" ht="44.25" customHeight="1">
      <c r="A37" s="28"/>
      <c r="B37" s="104" t="s">
        <v>30</v>
      </c>
      <c r="C37" s="105"/>
      <c r="D37" s="32">
        <v>214690574.80000001</v>
      </c>
      <c r="E37" s="41"/>
      <c r="F37" s="32">
        <f t="shared" si="2"/>
        <v>214690574.80000001</v>
      </c>
      <c r="G37" s="41"/>
      <c r="H37" s="64">
        <v>107289944.5</v>
      </c>
      <c r="I37" s="53">
        <f t="shared" si="3"/>
        <v>-107400630.30000001</v>
      </c>
    </row>
    <row r="38" spans="1:9" ht="36.75" customHeight="1">
      <c r="A38" s="28"/>
      <c r="B38" s="104" t="s">
        <v>31</v>
      </c>
      <c r="C38" s="105"/>
      <c r="D38" s="41">
        <v>4413225.0999999996</v>
      </c>
      <c r="E38" s="41"/>
      <c r="F38" s="42">
        <v>4413225.0999999996</v>
      </c>
      <c r="G38" s="41"/>
      <c r="H38" s="66">
        <v>1968044.2</v>
      </c>
      <c r="I38" s="54">
        <f t="shared" si="3"/>
        <v>-2445180.8999999994</v>
      </c>
    </row>
    <row r="39" spans="1:9" ht="49.5" customHeight="1">
      <c r="A39" s="106" t="s">
        <v>33</v>
      </c>
      <c r="B39" s="107"/>
      <c r="C39" s="108"/>
      <c r="D39" s="44">
        <f t="shared" ref="D39:I39" si="4">D40+D42+D43</f>
        <v>0</v>
      </c>
      <c r="E39" s="44">
        <f t="shared" si="4"/>
        <v>0</v>
      </c>
      <c r="F39" s="44">
        <f t="shared" si="4"/>
        <v>0</v>
      </c>
      <c r="G39" s="44">
        <f t="shared" si="4"/>
        <v>0</v>
      </c>
      <c r="H39" s="44">
        <f t="shared" si="4"/>
        <v>0</v>
      </c>
      <c r="I39" s="45">
        <f t="shared" si="4"/>
        <v>0</v>
      </c>
    </row>
    <row r="40" spans="1:9" ht="26.25" customHeight="1">
      <c r="A40" s="27"/>
      <c r="B40" s="104" t="s">
        <v>15</v>
      </c>
      <c r="C40" s="105"/>
      <c r="D40" s="41"/>
      <c r="E40" s="41"/>
      <c r="F40" s="42">
        <f>D40+E40</f>
        <v>0</v>
      </c>
      <c r="G40" s="41"/>
      <c r="H40" s="41"/>
      <c r="I40" s="43">
        <f>H40-D40</f>
        <v>0</v>
      </c>
    </row>
    <row r="41" spans="1:9" ht="26.25" customHeight="1">
      <c r="A41" s="27"/>
      <c r="B41" s="109" t="s">
        <v>18</v>
      </c>
      <c r="C41" s="110"/>
      <c r="D41" s="41"/>
      <c r="E41" s="41"/>
      <c r="F41" s="42"/>
      <c r="G41" s="41"/>
      <c r="H41" s="41"/>
      <c r="I41" s="43"/>
    </row>
    <row r="42" spans="1:9" ht="35.25" customHeight="1">
      <c r="A42" s="28"/>
      <c r="B42" s="104" t="s">
        <v>34</v>
      </c>
      <c r="C42" s="105"/>
      <c r="D42" s="41"/>
      <c r="E42" s="41"/>
      <c r="F42" s="42">
        <f>D42+E42</f>
        <v>0</v>
      </c>
      <c r="G42" s="41"/>
      <c r="H42" s="41"/>
      <c r="I42" s="43">
        <f>H42-D42</f>
        <v>0</v>
      </c>
    </row>
    <row r="43" spans="1:9" ht="34.5" customHeight="1">
      <c r="A43" s="28"/>
      <c r="B43" s="104" t="s">
        <v>31</v>
      </c>
      <c r="C43" s="105"/>
      <c r="D43" s="41"/>
      <c r="E43" s="41"/>
      <c r="F43" s="42">
        <f>D43+E43</f>
        <v>0</v>
      </c>
      <c r="G43" s="41"/>
      <c r="H43" s="41"/>
      <c r="I43" s="43">
        <f>H43-D43</f>
        <v>0</v>
      </c>
    </row>
    <row r="44" spans="1:9">
      <c r="A44" s="29"/>
      <c r="B44" s="6"/>
      <c r="C44" s="7"/>
      <c r="D44" s="46"/>
      <c r="E44" s="46"/>
      <c r="F44" s="46"/>
      <c r="G44" s="46"/>
      <c r="H44" s="46"/>
      <c r="I44" s="47"/>
    </row>
    <row r="45" spans="1:9">
      <c r="A45" s="27" t="s">
        <v>35</v>
      </c>
      <c r="B45" s="8"/>
      <c r="C45" s="5"/>
      <c r="D45" s="46">
        <f>D46</f>
        <v>11609817.9</v>
      </c>
      <c r="E45" s="46">
        <f>E46</f>
        <v>0</v>
      </c>
      <c r="F45" s="46">
        <f>F46</f>
        <v>11609817.9</v>
      </c>
      <c r="G45" s="46">
        <f>G46</f>
        <v>0</v>
      </c>
      <c r="H45" s="62">
        <f>H46+H47+H48</f>
        <v>1800830.6</v>
      </c>
      <c r="I45" s="43">
        <f>H45-D45</f>
        <v>-9808987.3000000007</v>
      </c>
    </row>
    <row r="46" spans="1:9" ht="28.5" customHeight="1">
      <c r="A46" s="28"/>
      <c r="B46" s="104" t="s">
        <v>20</v>
      </c>
      <c r="C46" s="105"/>
      <c r="D46" s="42">
        <v>11609817.9</v>
      </c>
      <c r="E46" s="55"/>
      <c r="F46" s="42">
        <f>D46+E46</f>
        <v>11609817.9</v>
      </c>
      <c r="G46" s="41"/>
      <c r="H46" s="67">
        <v>1800830.6</v>
      </c>
      <c r="I46" s="56">
        <f>H46-D46</f>
        <v>-9808987.3000000007</v>
      </c>
    </row>
    <row r="47" spans="1:9" ht="16.5" customHeight="1">
      <c r="A47" s="28"/>
      <c r="B47" s="58" t="s">
        <v>25</v>
      </c>
      <c r="C47" s="57"/>
      <c r="D47" s="42">
        <v>3243691</v>
      </c>
      <c r="E47" s="55"/>
      <c r="F47" s="42">
        <f>D47+E47</f>
        <v>3243691</v>
      </c>
      <c r="G47" s="41"/>
      <c r="H47" s="67"/>
      <c r="I47" s="56">
        <f>H47-D47</f>
        <v>-3243691</v>
      </c>
    </row>
    <row r="48" spans="1:9" ht="12.75" customHeight="1" thickBot="1">
      <c r="A48" s="28"/>
      <c r="B48" s="58" t="s">
        <v>36</v>
      </c>
      <c r="C48" s="57"/>
      <c r="D48" s="42"/>
      <c r="E48" s="55"/>
      <c r="F48" s="42"/>
      <c r="G48" s="41"/>
      <c r="H48" s="42"/>
      <c r="I48" s="56"/>
    </row>
    <row r="49" spans="1:9" ht="15" thickBot="1">
      <c r="A49" s="19"/>
      <c r="B49" s="20"/>
      <c r="C49" s="21"/>
      <c r="D49" s="48">
        <v>265898591.59999999</v>
      </c>
      <c r="E49" s="48">
        <f>E31+E39+E45</f>
        <v>0</v>
      </c>
      <c r="F49" s="48">
        <v>265898591.59999999</v>
      </c>
      <c r="G49" s="48">
        <f>G31+G39+G45</f>
        <v>0</v>
      </c>
      <c r="H49" s="49">
        <f>SUM(H31+H39+H45)</f>
        <v>134241234.90000001</v>
      </c>
      <c r="I49" s="111">
        <f>H49-F49</f>
        <v>-131657356.69999999</v>
      </c>
    </row>
    <row r="50" spans="1:9" ht="15" thickBot="1">
      <c r="A50" s="18"/>
      <c r="B50" s="18"/>
      <c r="C50" s="18"/>
      <c r="D50" s="50"/>
      <c r="E50" s="50"/>
      <c r="F50" s="50"/>
      <c r="G50" s="113" t="s">
        <v>24</v>
      </c>
      <c r="H50" s="114"/>
      <c r="I50" s="112"/>
    </row>
    <row r="51" spans="1:9">
      <c r="H51" s="63"/>
    </row>
  </sheetData>
  <mergeCells count="40">
    <mergeCell ref="B34:C34"/>
    <mergeCell ref="I49:I50"/>
    <mergeCell ref="G50:H50"/>
    <mergeCell ref="B35:C35"/>
    <mergeCell ref="B36:C36"/>
    <mergeCell ref="B37:C37"/>
    <mergeCell ref="B38:C38"/>
    <mergeCell ref="B40:C40"/>
    <mergeCell ref="B41:C41"/>
    <mergeCell ref="A39:C39"/>
    <mergeCell ref="B42:C42"/>
    <mergeCell ref="B43:C43"/>
    <mergeCell ref="B46:C46"/>
    <mergeCell ref="A27:C29"/>
    <mergeCell ref="D27:H27"/>
    <mergeCell ref="I27:I28"/>
    <mergeCell ref="B32:C32"/>
    <mergeCell ref="B33:C33"/>
    <mergeCell ref="A31:C31"/>
    <mergeCell ref="A19:C19"/>
    <mergeCell ref="A20:C20"/>
    <mergeCell ref="I24:I25"/>
    <mergeCell ref="G25:H25"/>
    <mergeCell ref="A16:C16"/>
    <mergeCell ref="A17:C17"/>
    <mergeCell ref="A18:C18"/>
    <mergeCell ref="A22:C22"/>
    <mergeCell ref="A23:C23"/>
    <mergeCell ref="A11:C11"/>
    <mergeCell ref="A12:C12"/>
    <mergeCell ref="A13:C13"/>
    <mergeCell ref="A14:C14"/>
    <mergeCell ref="A15:C15"/>
    <mergeCell ref="A2:I2"/>
    <mergeCell ref="A3:I3"/>
    <mergeCell ref="A4:I4"/>
    <mergeCell ref="A5:I5"/>
    <mergeCell ref="A7:C9"/>
    <mergeCell ref="D7:H7"/>
    <mergeCell ref="I7:I8"/>
  </mergeCells>
  <printOptions horizontalCentered="1"/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2022-01-11T23:19:44Z</cp:lastPrinted>
  <dcterms:created xsi:type="dcterms:W3CDTF">2014-09-04T16:46:21Z</dcterms:created>
  <dcterms:modified xsi:type="dcterms:W3CDTF">2022-01-11T23:19:47Z</dcterms:modified>
</cp:coreProperties>
</file>